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cricket.sharepoint.com/sites/CNSW-MetroandCountryCompetitions/Shared Documents/General/Men's Premier Cricket/Spirit of Cricket/"/>
    </mc:Choice>
  </mc:AlternateContent>
  <xr:revisionPtr revIDLastSave="2491" documentId="8_{D32AE728-80D5-43B9-AB92-B07A46766E82}" xr6:coauthVersionLast="47" xr6:coauthVersionMax="47" xr10:uidLastSave="{76A89FFF-2EFF-4713-8091-F01CA03F8C98}"/>
  <bookViews>
    <workbookView xWindow="-120" yWindow="-120" windowWidth="29040" windowHeight="15720" tabRatio="668" xr2:uid="{00000000-000D-0000-FFFF-FFFF00000000}"/>
  </bookViews>
  <sheets>
    <sheet name="Summary of all Clubs" sheetId="8" r:id="rId1"/>
    <sheet name="1st Grade" sheetId="1" r:id="rId2"/>
    <sheet name="2nd Grade" sheetId="2" r:id="rId3"/>
    <sheet name="3rd Grade" sheetId="5" r:id="rId4"/>
    <sheet name="4th Grade" sheetId="6" r:id="rId5"/>
    <sheet name="5th Grade" sheetId="4" r:id="rId6"/>
    <sheet name="T20" sheetId="9" r:id="rId7"/>
    <sheet name="PG" sheetId="3" r:id="rId8"/>
    <sheet name="AWG" sheetId="7" r:id="rId9"/>
  </sheets>
  <definedNames>
    <definedName name="_xlnm._FilterDatabase" localSheetId="0" hidden="1">'Summary of all Clubs'!$A$3:$O$3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Y3" i="1" s="1"/>
  <c r="M7" i="8"/>
  <c r="M18" i="8"/>
  <c r="M17" i="8"/>
  <c r="M9" i="8"/>
  <c r="M4" i="8"/>
  <c r="M15" i="8"/>
  <c r="M6" i="8"/>
  <c r="M8" i="8" l="1"/>
  <c r="M12" i="8" l="1"/>
  <c r="M11" i="8"/>
  <c r="M10" i="8"/>
  <c r="M23" i="8"/>
  <c r="M16" i="8"/>
  <c r="M13" i="8"/>
  <c r="M20" i="8"/>
  <c r="M19" i="8"/>
  <c r="M21" i="8"/>
  <c r="M22" i="8"/>
  <c r="M14" i="8"/>
  <c r="M5" i="8"/>
  <c r="K4" i="9" l="1"/>
  <c r="K5" i="9"/>
  <c r="L5" i="9" s="1"/>
  <c r="H22" i="8" s="1"/>
  <c r="K6" i="9"/>
  <c r="L6" i="9" s="1"/>
  <c r="H7" i="8" s="1"/>
  <c r="K7" i="9"/>
  <c r="L7" i="9" s="1"/>
  <c r="H23" i="8" s="1"/>
  <c r="K8" i="9"/>
  <c r="L8" i="9" s="1"/>
  <c r="H4" i="8" s="1"/>
  <c r="K9" i="9"/>
  <c r="L9" i="9" s="1"/>
  <c r="H20" i="8" s="1"/>
  <c r="K10" i="9"/>
  <c r="L10" i="9" s="1"/>
  <c r="H19" i="8" s="1"/>
  <c r="K11" i="9"/>
  <c r="L11" i="9" s="1"/>
  <c r="H18" i="8" s="1"/>
  <c r="K12" i="9"/>
  <c r="L12" i="9" s="1"/>
  <c r="H6" i="8" s="1"/>
  <c r="K13" i="9"/>
  <c r="L13" i="9" s="1"/>
  <c r="H9" i="8" s="1"/>
  <c r="K14" i="9"/>
  <c r="L14" i="9" s="1"/>
  <c r="H10" i="8" s="1"/>
  <c r="K15" i="9"/>
  <c r="L15" i="9" s="1"/>
  <c r="H21" i="8" s="1"/>
  <c r="K16" i="9"/>
  <c r="L16" i="9" s="1"/>
  <c r="H14" i="8" s="1"/>
  <c r="K17" i="9"/>
  <c r="L17" i="9" s="1"/>
  <c r="H15" i="8" s="1"/>
  <c r="K18" i="9"/>
  <c r="L18" i="9" s="1"/>
  <c r="H16" i="8" s="1"/>
  <c r="K19" i="9"/>
  <c r="L19" i="9" s="1"/>
  <c r="K20" i="9"/>
  <c r="K21" i="9"/>
  <c r="L21" i="9" s="1"/>
  <c r="H11" i="8" s="1"/>
  <c r="K22" i="9"/>
  <c r="L22" i="9" s="1"/>
  <c r="H12" i="8" s="1"/>
  <c r="K3" i="9"/>
  <c r="K5" i="3"/>
  <c r="L5" i="3" s="1"/>
  <c r="I22" i="8" s="1"/>
  <c r="K6" i="3"/>
  <c r="L6" i="3" s="1"/>
  <c r="I7" i="8" s="1"/>
  <c r="K7" i="3"/>
  <c r="L7" i="3" s="1"/>
  <c r="I23" i="8" s="1"/>
  <c r="K8" i="3"/>
  <c r="K9" i="3"/>
  <c r="L9" i="3" s="1"/>
  <c r="K10" i="3"/>
  <c r="L10" i="3" s="1"/>
  <c r="I19" i="8" s="1"/>
  <c r="K11" i="3"/>
  <c r="L11" i="3" s="1"/>
  <c r="I18" i="8" s="1"/>
  <c r="K12" i="3"/>
  <c r="K13" i="3"/>
  <c r="L13" i="3" s="1"/>
  <c r="I9" i="8" s="1"/>
  <c r="K14" i="3"/>
  <c r="L14" i="3" s="1"/>
  <c r="I10" i="8" s="1"/>
  <c r="K15" i="3"/>
  <c r="L15" i="3" s="1"/>
  <c r="I21" i="8" s="1"/>
  <c r="K16" i="3"/>
  <c r="K17" i="3"/>
  <c r="L17" i="3" s="1"/>
  <c r="I15" i="8" s="1"/>
  <c r="K18" i="3"/>
  <c r="L18" i="3" s="1"/>
  <c r="I16" i="8" s="1"/>
  <c r="K19" i="3"/>
  <c r="L19" i="3" s="1"/>
  <c r="K20" i="3"/>
  <c r="K21" i="3"/>
  <c r="L21" i="3" s="1"/>
  <c r="I11" i="8" s="1"/>
  <c r="K22" i="3"/>
  <c r="L22" i="3" s="1"/>
  <c r="I12" i="8" s="1"/>
  <c r="K4" i="3"/>
  <c r="L4" i="3" s="1"/>
  <c r="I8" i="8" s="1"/>
  <c r="K3" i="3"/>
  <c r="L3" i="3" s="1"/>
  <c r="L3" i="7"/>
  <c r="M3" i="7" s="1"/>
  <c r="J13" i="8" s="1"/>
  <c r="L4" i="7"/>
  <c r="M4" i="7" s="1"/>
  <c r="J8" i="8" s="1"/>
  <c r="L5" i="7"/>
  <c r="M5" i="7" s="1"/>
  <c r="J22" i="8" s="1"/>
  <c r="L6" i="7"/>
  <c r="M6" i="7" s="1"/>
  <c r="J7" i="8" s="1"/>
  <c r="L7" i="7"/>
  <c r="M7" i="7" s="1"/>
  <c r="J23" i="8" s="1"/>
  <c r="L8" i="7"/>
  <c r="M8" i="7" s="1"/>
  <c r="J4" i="8" s="1"/>
  <c r="L9" i="7"/>
  <c r="M9" i="7" s="1"/>
  <c r="J20" i="8" s="1"/>
  <c r="L10" i="7"/>
  <c r="M10" i="7" s="1"/>
  <c r="J19" i="8" s="1"/>
  <c r="L11" i="7"/>
  <c r="M11" i="7" s="1"/>
  <c r="L12" i="7"/>
  <c r="M12" i="7" s="1"/>
  <c r="J6" i="8" s="1"/>
  <c r="L13" i="7"/>
  <c r="M13" i="7" s="1"/>
  <c r="J9" i="8" s="1"/>
  <c r="L14" i="7"/>
  <c r="M14" i="7" s="1"/>
  <c r="J10" i="8" s="1"/>
  <c r="L15" i="7"/>
  <c r="M15" i="7" s="1"/>
  <c r="J21" i="8" s="1"/>
  <c r="L16" i="7"/>
  <c r="M16" i="7" s="1"/>
  <c r="J14" i="8" s="1"/>
  <c r="L17" i="7"/>
  <c r="M17" i="7" s="1"/>
  <c r="L18" i="7"/>
  <c r="M18" i="7" s="1"/>
  <c r="J16" i="8" s="1"/>
  <c r="L19" i="7"/>
  <c r="M19" i="7" s="1"/>
  <c r="J5" i="8" s="1"/>
  <c r="L20" i="7"/>
  <c r="M20" i="7" s="1"/>
  <c r="J17" i="8" s="1"/>
  <c r="L21" i="7"/>
  <c r="M21" i="7" s="1"/>
  <c r="J11" i="8" s="1"/>
  <c r="L22" i="7"/>
  <c r="M22" i="7" s="1"/>
  <c r="J12" i="8" s="1"/>
  <c r="U3" i="4"/>
  <c r="V3" i="4" s="1"/>
  <c r="G13" i="8" s="1"/>
  <c r="U4" i="4"/>
  <c r="V4" i="4" s="1"/>
  <c r="G8" i="8" s="1"/>
  <c r="U5" i="4"/>
  <c r="V5" i="4" s="1"/>
  <c r="G22" i="8" s="1"/>
  <c r="U6" i="4"/>
  <c r="V6" i="4" s="1"/>
  <c r="G7" i="8" s="1"/>
  <c r="U7" i="4"/>
  <c r="V7" i="4" s="1"/>
  <c r="G23" i="8" s="1"/>
  <c r="U8" i="4"/>
  <c r="V8" i="4" s="1"/>
  <c r="G4" i="8" s="1"/>
  <c r="U9" i="4"/>
  <c r="V9" i="4" s="1"/>
  <c r="G20" i="8" s="1"/>
  <c r="U10" i="4"/>
  <c r="V10" i="4" s="1"/>
  <c r="G19" i="8" s="1"/>
  <c r="U11" i="4"/>
  <c r="V11" i="4" s="1"/>
  <c r="G18" i="8" s="1"/>
  <c r="U12" i="4"/>
  <c r="V12" i="4" s="1"/>
  <c r="G6" i="8" s="1"/>
  <c r="U13" i="4"/>
  <c r="V13" i="4" s="1"/>
  <c r="G9" i="8" s="1"/>
  <c r="U14" i="4"/>
  <c r="V14" i="4" s="1"/>
  <c r="G10" i="8" s="1"/>
  <c r="U15" i="4"/>
  <c r="V15" i="4" s="1"/>
  <c r="G21" i="8" s="1"/>
  <c r="U16" i="4"/>
  <c r="V16" i="4" s="1"/>
  <c r="G14" i="8" s="1"/>
  <c r="U17" i="4"/>
  <c r="V17" i="4" s="1"/>
  <c r="G15" i="8" s="1"/>
  <c r="U18" i="4"/>
  <c r="V18" i="4" s="1"/>
  <c r="G16" i="8" s="1"/>
  <c r="U19" i="4"/>
  <c r="V19" i="4" s="1"/>
  <c r="G5" i="8" s="1"/>
  <c r="U20" i="4"/>
  <c r="V20" i="4" s="1"/>
  <c r="G17" i="8" s="1"/>
  <c r="U21" i="4"/>
  <c r="V21" i="4" s="1"/>
  <c r="G11" i="8" s="1"/>
  <c r="U22" i="4"/>
  <c r="V22" i="4" s="1"/>
  <c r="G12" i="8" s="1"/>
  <c r="U3" i="6"/>
  <c r="V3" i="6" s="1"/>
  <c r="F13" i="8" s="1"/>
  <c r="U4" i="6"/>
  <c r="V4" i="6" s="1"/>
  <c r="F8" i="8" s="1"/>
  <c r="U5" i="6"/>
  <c r="V5" i="6" s="1"/>
  <c r="F22" i="8" s="1"/>
  <c r="U6" i="6"/>
  <c r="V6" i="6" s="1"/>
  <c r="F7" i="8" s="1"/>
  <c r="U7" i="6"/>
  <c r="V7" i="6" s="1"/>
  <c r="F23" i="8" s="1"/>
  <c r="U8" i="6"/>
  <c r="V8" i="6" s="1"/>
  <c r="F4" i="8" s="1"/>
  <c r="U9" i="6"/>
  <c r="V9" i="6" s="1"/>
  <c r="F20" i="8" s="1"/>
  <c r="U10" i="6"/>
  <c r="V10" i="6" s="1"/>
  <c r="F19" i="8" s="1"/>
  <c r="U11" i="6"/>
  <c r="V11" i="6" s="1"/>
  <c r="F18" i="8" s="1"/>
  <c r="U12" i="6"/>
  <c r="V12" i="6" s="1"/>
  <c r="F6" i="8" s="1"/>
  <c r="U13" i="6"/>
  <c r="V13" i="6" s="1"/>
  <c r="F9" i="8" s="1"/>
  <c r="U14" i="6"/>
  <c r="V14" i="6" s="1"/>
  <c r="F10" i="8" s="1"/>
  <c r="U15" i="6"/>
  <c r="V15" i="6" s="1"/>
  <c r="F21" i="8" s="1"/>
  <c r="U16" i="6"/>
  <c r="V16" i="6" s="1"/>
  <c r="F14" i="8" s="1"/>
  <c r="U17" i="6"/>
  <c r="V17" i="6" s="1"/>
  <c r="F15" i="8" s="1"/>
  <c r="U18" i="6"/>
  <c r="V18" i="6" s="1"/>
  <c r="F16" i="8" s="1"/>
  <c r="U19" i="6"/>
  <c r="V19" i="6" s="1"/>
  <c r="F5" i="8" s="1"/>
  <c r="U20" i="6"/>
  <c r="V20" i="6" s="1"/>
  <c r="F17" i="8" s="1"/>
  <c r="U21" i="6"/>
  <c r="V21" i="6" s="1"/>
  <c r="F11" i="8" s="1"/>
  <c r="U22" i="6"/>
  <c r="V22" i="6" s="1"/>
  <c r="F12" i="8" s="1"/>
  <c r="U3" i="5"/>
  <c r="V3" i="5" s="1"/>
  <c r="E13" i="8" s="1"/>
  <c r="U4" i="5"/>
  <c r="V4" i="5" s="1"/>
  <c r="E8" i="8" s="1"/>
  <c r="U5" i="5"/>
  <c r="V5" i="5" s="1"/>
  <c r="E22" i="8" s="1"/>
  <c r="U6" i="5"/>
  <c r="V6" i="5" s="1"/>
  <c r="E7" i="8" s="1"/>
  <c r="U7" i="5"/>
  <c r="V7" i="5" s="1"/>
  <c r="E23" i="8" s="1"/>
  <c r="U8" i="5"/>
  <c r="V8" i="5" s="1"/>
  <c r="E4" i="8" s="1"/>
  <c r="U9" i="5"/>
  <c r="V9" i="5" s="1"/>
  <c r="E20" i="8" s="1"/>
  <c r="U10" i="5"/>
  <c r="V10" i="5" s="1"/>
  <c r="E19" i="8" s="1"/>
  <c r="U11" i="5"/>
  <c r="V11" i="5" s="1"/>
  <c r="E18" i="8" s="1"/>
  <c r="U12" i="5"/>
  <c r="V12" i="5" s="1"/>
  <c r="E6" i="8" s="1"/>
  <c r="U13" i="5"/>
  <c r="V13" i="5" s="1"/>
  <c r="E9" i="8" s="1"/>
  <c r="U14" i="5"/>
  <c r="V14" i="5" s="1"/>
  <c r="E10" i="8" s="1"/>
  <c r="U15" i="5"/>
  <c r="V15" i="5" s="1"/>
  <c r="E21" i="8" s="1"/>
  <c r="U16" i="5"/>
  <c r="V16" i="5" s="1"/>
  <c r="E14" i="8" s="1"/>
  <c r="U17" i="5"/>
  <c r="V17" i="5" s="1"/>
  <c r="E15" i="8" s="1"/>
  <c r="U18" i="5"/>
  <c r="V18" i="5" s="1"/>
  <c r="E16" i="8" s="1"/>
  <c r="U19" i="5"/>
  <c r="V19" i="5" s="1"/>
  <c r="E5" i="8" s="1"/>
  <c r="U20" i="5"/>
  <c r="V20" i="5" s="1"/>
  <c r="E17" i="8" s="1"/>
  <c r="U21" i="5"/>
  <c r="V21" i="5" s="1"/>
  <c r="E11" i="8" s="1"/>
  <c r="U22" i="5"/>
  <c r="V22" i="5" s="1"/>
  <c r="E12" i="8" s="1"/>
  <c r="U3" i="2"/>
  <c r="V3" i="2" s="1"/>
  <c r="D13" i="8" s="1"/>
  <c r="U4" i="2"/>
  <c r="V4" i="2" s="1"/>
  <c r="D8" i="8" s="1"/>
  <c r="U5" i="2"/>
  <c r="V5" i="2" s="1"/>
  <c r="D22" i="8" s="1"/>
  <c r="U6" i="2"/>
  <c r="V6" i="2" s="1"/>
  <c r="D7" i="8" s="1"/>
  <c r="U7" i="2"/>
  <c r="V7" i="2" s="1"/>
  <c r="D23" i="8" s="1"/>
  <c r="U8" i="2"/>
  <c r="V8" i="2" s="1"/>
  <c r="U9" i="2"/>
  <c r="V9" i="2" s="1"/>
  <c r="D20" i="8" s="1"/>
  <c r="U10" i="2"/>
  <c r="V10" i="2" s="1"/>
  <c r="D19" i="8" s="1"/>
  <c r="U11" i="2"/>
  <c r="V11" i="2" s="1"/>
  <c r="D18" i="8" s="1"/>
  <c r="U12" i="2"/>
  <c r="V12" i="2" s="1"/>
  <c r="D6" i="8" s="1"/>
  <c r="U13" i="2"/>
  <c r="U14" i="2"/>
  <c r="V14" i="2" s="1"/>
  <c r="D10" i="8" s="1"/>
  <c r="U15" i="2"/>
  <c r="V15" i="2" s="1"/>
  <c r="D21" i="8" s="1"/>
  <c r="U16" i="2"/>
  <c r="V16" i="2" s="1"/>
  <c r="D14" i="8" s="1"/>
  <c r="U17" i="2"/>
  <c r="V17" i="2" s="1"/>
  <c r="D15" i="8" s="1"/>
  <c r="U18" i="2"/>
  <c r="V18" i="2" s="1"/>
  <c r="D16" i="8" s="1"/>
  <c r="U19" i="2"/>
  <c r="V19" i="2" s="1"/>
  <c r="D5" i="8" s="1"/>
  <c r="U20" i="2"/>
  <c r="V20" i="2" s="1"/>
  <c r="U21" i="2"/>
  <c r="V21" i="2" s="1"/>
  <c r="D11" i="8" s="1"/>
  <c r="U22" i="2"/>
  <c r="V22" i="2" s="1"/>
  <c r="D12" i="8" s="1"/>
  <c r="X4" i="1"/>
  <c r="X5" i="1"/>
  <c r="Y5" i="1" s="1"/>
  <c r="C22" i="8" s="1"/>
  <c r="X6" i="1"/>
  <c r="X7" i="1"/>
  <c r="X8" i="1"/>
  <c r="X9" i="1"/>
  <c r="X10" i="1"/>
  <c r="Y10" i="1" s="1"/>
  <c r="C19" i="8" s="1"/>
  <c r="X11" i="1"/>
  <c r="X12" i="1"/>
  <c r="X13" i="1"/>
  <c r="Y13" i="1" s="1"/>
  <c r="C9" i="8" s="1"/>
  <c r="X14" i="1"/>
  <c r="X15" i="1"/>
  <c r="Y15" i="1" s="1"/>
  <c r="C21" i="8" s="1"/>
  <c r="X16" i="1"/>
  <c r="Y16" i="1" s="1"/>
  <c r="C14" i="8" s="1"/>
  <c r="X17" i="1"/>
  <c r="X18" i="1"/>
  <c r="Y18" i="1" s="1"/>
  <c r="C16" i="8" s="1"/>
  <c r="X19" i="1"/>
  <c r="Y19" i="1" s="1"/>
  <c r="C5" i="8" s="1"/>
  <c r="X20" i="1"/>
  <c r="X21" i="1"/>
  <c r="Y21" i="1" s="1"/>
  <c r="C11" i="8" s="1"/>
  <c r="X22" i="1"/>
  <c r="G25" i="8" l="1"/>
  <c r="F25" i="8"/>
  <c r="E25" i="8"/>
  <c r="J15" i="8"/>
  <c r="J18" i="8"/>
  <c r="D17" i="8"/>
  <c r="D4" i="8"/>
  <c r="V13" i="2"/>
  <c r="D9" i="8" s="1"/>
  <c r="D25" i="8" s="1"/>
  <c r="K9" i="8"/>
  <c r="L9" i="8" s="1"/>
  <c r="K7" i="8"/>
  <c r="L7" i="8" s="1"/>
  <c r="K15" i="8"/>
  <c r="L15" i="8" s="1"/>
  <c r="Y20" i="1"/>
  <c r="C17" i="8" s="1"/>
  <c r="K17" i="8"/>
  <c r="L17" i="8" s="1"/>
  <c r="Y11" i="1"/>
  <c r="C18" i="8" s="1"/>
  <c r="K18" i="8"/>
  <c r="L18" i="8" s="1"/>
  <c r="Y12" i="1"/>
  <c r="C6" i="8" s="1"/>
  <c r="K6" i="8"/>
  <c r="L6" i="8" s="1"/>
  <c r="Y8" i="1"/>
  <c r="C4" i="8" s="1"/>
  <c r="K4" i="8"/>
  <c r="L4" i="8" s="1"/>
  <c r="L4" i="9"/>
  <c r="H8" i="8" s="1"/>
  <c r="L20" i="9"/>
  <c r="H17" i="8" s="1"/>
  <c r="L12" i="3"/>
  <c r="I6" i="8" s="1"/>
  <c r="L8" i="3"/>
  <c r="I4" i="8" s="1"/>
  <c r="L3" i="9"/>
  <c r="H13" i="8" s="1"/>
  <c r="L20" i="3"/>
  <c r="I17" i="8" s="1"/>
  <c r="I20" i="8"/>
  <c r="L16" i="3"/>
  <c r="I14" i="8" s="1"/>
  <c r="H5" i="8"/>
  <c r="I5" i="8"/>
  <c r="M26" i="7"/>
  <c r="U24" i="2"/>
  <c r="V24" i="2" s="1"/>
  <c r="L24" i="7"/>
  <c r="M24" i="7" s="1"/>
  <c r="K24" i="3"/>
  <c r="L24" i="3" s="1"/>
  <c r="K13" i="8"/>
  <c r="K20" i="8"/>
  <c r="L20" i="8" s="1"/>
  <c r="K24" i="9"/>
  <c r="L24" i="9" s="1"/>
  <c r="K5" i="8"/>
  <c r="U24" i="4"/>
  <c r="V24" i="4" s="1"/>
  <c r="K16" i="8"/>
  <c r="L16" i="8" s="1"/>
  <c r="K11" i="8"/>
  <c r="L11" i="8" s="1"/>
  <c r="U24" i="6"/>
  <c r="V24" i="6" s="1"/>
  <c r="K23" i="8"/>
  <c r="L23" i="8" s="1"/>
  <c r="U24" i="5"/>
  <c r="V24" i="5" s="1"/>
  <c r="K12" i="8"/>
  <c r="L12" i="8" s="1"/>
  <c r="K8" i="8"/>
  <c r="L8" i="8" s="1"/>
  <c r="C13" i="8"/>
  <c r="Y22" i="1"/>
  <c r="C12" i="8" s="1"/>
  <c r="Y7" i="1"/>
  <c r="C23" i="8" s="1"/>
  <c r="K21" i="8"/>
  <c r="L21" i="8" s="1"/>
  <c r="Y9" i="1"/>
  <c r="C20" i="8" s="1"/>
  <c r="K19" i="8"/>
  <c r="L19" i="8" s="1"/>
  <c r="Y6" i="1"/>
  <c r="C7" i="8" s="1"/>
  <c r="Y17" i="1"/>
  <c r="C15" i="8" s="1"/>
  <c r="K14" i="8"/>
  <c r="L14" i="8" s="1"/>
  <c r="K22" i="8"/>
  <c r="L22" i="8" s="1"/>
  <c r="X24" i="1"/>
  <c r="Y24" i="1" s="1"/>
  <c r="Y4" i="1"/>
  <c r="C8" i="8" s="1"/>
  <c r="Y14" i="1"/>
  <c r="C10" i="8" s="1"/>
  <c r="K10" i="8"/>
  <c r="L10" i="8" s="1"/>
  <c r="J25" i="8" l="1"/>
  <c r="H25" i="8"/>
  <c r="C25" i="8"/>
  <c r="L13" i="8"/>
  <c r="K25" i="8"/>
  <c r="L5" i="8"/>
  <c r="I13" i="8"/>
  <c r="I25" i="8" s="1"/>
  <c r="L26" i="3"/>
  <c r="L26" i="9"/>
  <c r="L25" i="8" l="1"/>
  <c r="A4" i="8" l="1"/>
  <c r="A5" i="8" s="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</calcChain>
</file>

<file path=xl/sharedStrings.xml><?xml version="1.0" encoding="utf-8"?>
<sst xmlns="http://schemas.openxmlformats.org/spreadsheetml/2006/main" count="372" uniqueCount="69">
  <si>
    <t>Spirit of Cricket - Summary 2025/2026 Season</t>
  </si>
  <si>
    <t>Men's Premier Cricket</t>
  </si>
  <si>
    <t>Grade Average</t>
  </si>
  <si>
    <t xml:space="preserve">Club </t>
  </si>
  <si>
    <t>1st</t>
  </si>
  <si>
    <t>2nd</t>
  </si>
  <si>
    <t>3rd</t>
  </si>
  <si>
    <t>4th</t>
  </si>
  <si>
    <t>5th</t>
  </si>
  <si>
    <t>T20</t>
  </si>
  <si>
    <t>PG</t>
  </si>
  <si>
    <t>AWG</t>
  </si>
  <si>
    <t>Club Total</t>
  </si>
  <si>
    <t>Club Ave</t>
  </si>
  <si>
    <t>Count</t>
  </si>
  <si>
    <t>Northern District</t>
  </si>
  <si>
    <t>Manly-Warringah</t>
  </si>
  <si>
    <t>Sydney University</t>
  </si>
  <si>
    <t>Sydney</t>
  </si>
  <si>
    <t>Gordon</t>
  </si>
  <si>
    <t>UNSW</t>
  </si>
  <si>
    <t>Bankstown</t>
  </si>
  <si>
    <t>Eastern Suburbs</t>
  </si>
  <si>
    <t>Randwick Petersham</t>
  </si>
  <si>
    <t>Mosman</t>
  </si>
  <si>
    <t>Sutherland</t>
  </si>
  <si>
    <t>Western Suburbs</t>
  </si>
  <si>
    <t xml:space="preserve"> </t>
  </si>
  <si>
    <t>St George</t>
  </si>
  <si>
    <t>Fairfield-Liverpool</t>
  </si>
  <si>
    <t>Blacktown Mounties</t>
  </si>
  <si>
    <t>Parramatta</t>
  </si>
  <si>
    <t>Hawkesbury</t>
  </si>
  <si>
    <t>Penrith</t>
  </si>
  <si>
    <t>UTS North Sydney</t>
  </si>
  <si>
    <t>Campbelltown-Camden</t>
  </si>
  <si>
    <t>Competition Average</t>
  </si>
  <si>
    <t>Spirit of Cricket - First Grade 2025/26 Season</t>
  </si>
  <si>
    <t>LO QF</t>
  </si>
  <si>
    <t>LO SF</t>
  </si>
  <si>
    <t>LO GF</t>
  </si>
  <si>
    <t>QF</t>
  </si>
  <si>
    <t>SF</t>
  </si>
  <si>
    <t>F</t>
  </si>
  <si>
    <t>Total</t>
  </si>
  <si>
    <t>Ave</t>
  </si>
  <si>
    <t>bye</t>
  </si>
  <si>
    <t xml:space="preserve">Sydney </t>
  </si>
  <si>
    <t>Pending umpires' assessment</t>
  </si>
  <si>
    <t>na = no assessment provided</t>
  </si>
  <si>
    <t>np = no play</t>
  </si>
  <si>
    <t>Spirit of Cricket - Second Grade 2025/26 Season</t>
  </si>
  <si>
    <t>Average</t>
  </si>
  <si>
    <t>Spirit of Cricket - Third Grade 2025/26 Season</t>
  </si>
  <si>
    <t>na = no assessment</t>
  </si>
  <si>
    <t>Pending umpires assessment</t>
  </si>
  <si>
    <t>Spirit of Cricket - Fourth Grade 2025/26 Season</t>
  </si>
  <si>
    <t>Pending umpires report</t>
  </si>
  <si>
    <t>Spirit of Cricket - Fifth Grade 2025/26 Season</t>
  </si>
  <si>
    <t>np</t>
  </si>
  <si>
    <t>Spirit of Cricket - T20 Cup 2025/26 Season</t>
  </si>
  <si>
    <t>EF</t>
  </si>
  <si>
    <t>B</t>
  </si>
  <si>
    <t>b = bye</t>
  </si>
  <si>
    <t>Spirit of Cricket - Poidevin-Gray Shield 2025/26 Season</t>
  </si>
  <si>
    <t>Spirit of Cricket - A W Green Shield 2025/26 Season</t>
  </si>
  <si>
    <t>n/a - no assessment provided</t>
  </si>
  <si>
    <t>np - no play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</si>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</sst>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C09]dd\-mmmm\-yyyy;@"/>
    <numFmt numFmtId="166" formatCode="[$-C09]dd\-mmm\-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7B7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7" fillId="4" borderId="0" xfId="0" applyFont="1" applyFill="1"/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7" fillId="0" borderId="0" xfId="1" applyFont="1" applyFill="1" applyAlignment="1"/>
    <xf numFmtId="2" fontId="7" fillId="0" borderId="0" xfId="1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10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164" fontId="3" fillId="7" borderId="0" xfId="0" applyNumberFormat="1" applyFont="1" applyFill="1" applyAlignment="1">
      <alignment horizontal="center"/>
    </xf>
    <xf numFmtId="1" fontId="11" fillId="7" borderId="0" xfId="0" applyNumberFormat="1" applyFont="1" applyFill="1" applyAlignment="1">
      <alignment horizontal="center"/>
    </xf>
    <xf numFmtId="1" fontId="2" fillId="7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0" fontId="9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9" fillId="8" borderId="0" xfId="0" applyFont="1" applyFill="1"/>
    <xf numFmtId="0" fontId="9" fillId="9" borderId="0" xfId="0" applyFont="1" applyFill="1" applyAlignment="1">
      <alignment horizontal="left"/>
    </xf>
    <xf numFmtId="0" fontId="7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2" fontId="9" fillId="9" borderId="0" xfId="0" applyNumberFormat="1" applyFont="1" applyFill="1" applyAlignment="1">
      <alignment horizontal="center"/>
    </xf>
    <xf numFmtId="0" fontId="9" fillId="9" borderId="0" xfId="0" applyFont="1" applyFill="1"/>
    <xf numFmtId="0" fontId="9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9" fillId="10" borderId="0" xfId="0" applyFont="1" applyFill="1" applyAlignment="1">
      <alignment horizontal="center"/>
    </xf>
    <xf numFmtId="2" fontId="9" fillId="10" borderId="0" xfId="0" applyNumberFormat="1" applyFont="1" applyFill="1" applyAlignment="1">
      <alignment horizontal="center"/>
    </xf>
    <xf numFmtId="0" fontId="9" fillId="10" borderId="0" xfId="0" applyFont="1" applyFill="1"/>
    <xf numFmtId="164" fontId="7" fillId="0" borderId="0" xfId="0" applyNumberFormat="1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1" fontId="7" fillId="11" borderId="0" xfId="0" applyNumberFormat="1" applyFont="1" applyFill="1" applyAlignment="1">
      <alignment horizontal="center"/>
    </xf>
    <xf numFmtId="1" fontId="12" fillId="11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E7E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3" topLeftCell="A4" activePane="bottomLeft" state="frozen"/>
      <selection pane="bottomLeft" activeCell="Q15" sqref="Q15"/>
    </sheetView>
  </sheetViews>
  <sheetFormatPr defaultColWidth="9.140625" defaultRowHeight="14.1" customHeight="1" x14ac:dyDescent="0.25"/>
  <cols>
    <col min="1" max="1" width="3" style="2" bestFit="1" customWidth="1"/>
    <col min="2" max="2" width="22.42578125" style="1" customWidth="1"/>
    <col min="3" max="10" width="9.140625" style="2"/>
    <col min="11" max="11" width="10.28515625" style="2" customWidth="1"/>
    <col min="12" max="12" width="10.42578125" style="27" bestFit="1" customWidth="1"/>
    <col min="13" max="13" width="9.140625" style="22"/>
    <col min="14" max="16384" width="9.140625" style="1"/>
  </cols>
  <sheetData>
    <row r="1" spans="1:19" ht="15" customHeight="1" x14ac:dyDescent="0.25">
      <c r="A1" s="32"/>
      <c r="B1" s="36" t="s">
        <v>0</v>
      </c>
      <c r="C1" s="37"/>
      <c r="D1" s="37"/>
      <c r="E1" s="37"/>
      <c r="F1" s="32"/>
      <c r="G1" s="31"/>
      <c r="H1" s="31"/>
      <c r="I1" s="33"/>
      <c r="J1" s="33"/>
      <c r="K1" s="33"/>
      <c r="L1" s="38"/>
      <c r="M1" s="23"/>
    </row>
    <row r="2" spans="1:19" ht="15" customHeight="1" x14ac:dyDescent="0.25">
      <c r="A2" s="32"/>
      <c r="B2" s="36" t="s">
        <v>1</v>
      </c>
      <c r="C2" s="69" t="s">
        <v>2</v>
      </c>
      <c r="D2" s="69"/>
      <c r="E2" s="69"/>
      <c r="F2" s="69"/>
      <c r="G2" s="69"/>
      <c r="H2" s="69"/>
      <c r="I2" s="69"/>
      <c r="J2" s="69"/>
      <c r="K2" s="33"/>
      <c r="L2" s="38"/>
      <c r="M2" s="24"/>
    </row>
    <row r="3" spans="1:19" ht="15" customHeight="1" x14ac:dyDescent="0.25">
      <c r="A3" s="32"/>
      <c r="B3" s="35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8" t="s">
        <v>13</v>
      </c>
      <c r="M3" s="24" t="s">
        <v>14</v>
      </c>
    </row>
    <row r="4" spans="1:19" ht="15" customHeight="1" x14ac:dyDescent="0.25">
      <c r="A4" s="2">
        <f>+A3+1</f>
        <v>1</v>
      </c>
      <c r="B4" s="1" t="s">
        <v>19</v>
      </c>
      <c r="C4" s="3">
        <f>+'1st Grade'!Y8</f>
        <v>8.2666666666666675</v>
      </c>
      <c r="D4" s="3">
        <f>+'2nd Grade'!V8</f>
        <v>8.5333333333333332</v>
      </c>
      <c r="E4" s="3">
        <f>+'3rd Grade'!V8</f>
        <v>8.1333333333333329</v>
      </c>
      <c r="F4" s="3">
        <f>+'4th Grade'!V8</f>
        <v>7.666666666666667</v>
      </c>
      <c r="G4" s="3">
        <f>+'5th Grade'!V8</f>
        <v>8.375</v>
      </c>
      <c r="H4" s="3">
        <f>+'T20'!L8</f>
        <v>8.75</v>
      </c>
      <c r="I4" s="3">
        <f>+PG!L8</f>
        <v>8.6666666666666661</v>
      </c>
      <c r="J4" s="3">
        <f>+AWG!M8</f>
        <v>8.5</v>
      </c>
      <c r="K4" s="3">
        <f>+'1st Grade'!X8+'2nd Grade'!U8+'3rd Grade'!U8+'4th Grade'!U8+'5th Grade'!U8+PG!K8+AWG!L8+'T20'!K8</f>
        <v>761</v>
      </c>
      <c r="L4" s="27">
        <f>+K4/M4</f>
        <v>8.2717391304347831</v>
      </c>
      <c r="M4" s="25">
        <f>+COUNT('1st Grade'!B8:W8)+COUNT('2nd Grade'!B8:T8)+COUNT('3rd Grade'!B8:T8)+COUNT('4th Grade'!B8:T8)+COUNT('5th Grade'!B8:T8)+COUNT(PG!B8:J8)+COUNT(AWG!B8:K8)+COUNT('T20'!B8:J8)</f>
        <v>92</v>
      </c>
    </row>
    <row r="5" spans="1:19" ht="15" customHeight="1" x14ac:dyDescent="0.25">
      <c r="A5" s="2">
        <f>+A4+1</f>
        <v>2</v>
      </c>
      <c r="B5" s="1" t="s">
        <v>17</v>
      </c>
      <c r="C5" s="3">
        <f>+'1st Grade'!Y19</f>
        <v>8.25</v>
      </c>
      <c r="D5" s="3">
        <f>+'2nd Grade'!V19</f>
        <v>8.125</v>
      </c>
      <c r="E5" s="3">
        <f>+'3rd Grade'!V19</f>
        <v>8.375</v>
      </c>
      <c r="F5" s="3">
        <f>+'4th Grade'!V19</f>
        <v>8.1875</v>
      </c>
      <c r="G5" s="3">
        <f>+'5th Grade'!V19</f>
        <v>8.125</v>
      </c>
      <c r="H5" s="3">
        <f>+'T20'!L19</f>
        <v>8.4</v>
      </c>
      <c r="I5" s="3">
        <f>+PG!L19</f>
        <v>8.7142857142857135</v>
      </c>
      <c r="J5" s="3">
        <f>+AWG!M19</f>
        <v>8.3333333333333339</v>
      </c>
      <c r="K5" s="3">
        <f>+'1st Grade'!X19+'2nd Grade'!U19+'3rd Grade'!U19+'4th Grade'!U19+'5th Grade'!U19+PG!K19+AWG!L19+'T20'!K19</f>
        <v>810</v>
      </c>
      <c r="L5" s="27">
        <f>+K5/M5</f>
        <v>8.2653061224489797</v>
      </c>
      <c r="M5" s="25">
        <f>+COUNT('1st Grade'!B19:W19)+COUNT('2nd Grade'!B19:T19)+COUNT('3rd Grade'!B19:T19)+COUNT('4th Grade'!B19:T19)+COUNT('5th Grade'!B19:T19)+COUNT(PG!B19:J19)+COUNT(AWG!B19:K19)+COUNT('T20'!B19:J19)</f>
        <v>98</v>
      </c>
    </row>
    <row r="6" spans="1:19" ht="15" customHeight="1" x14ac:dyDescent="0.25">
      <c r="A6" s="2">
        <f>+A5+1</f>
        <v>3</v>
      </c>
      <c r="B6" s="28" t="s">
        <v>15</v>
      </c>
      <c r="C6" s="3">
        <f>+'1st Grade'!Y12</f>
        <v>8.5</v>
      </c>
      <c r="D6" s="3">
        <f>+'2nd Grade'!V12</f>
        <v>7.833333333333333</v>
      </c>
      <c r="E6" s="3">
        <f>+'3rd Grade'!V12</f>
        <v>8.4444444444444446</v>
      </c>
      <c r="F6" s="3">
        <f>+'4th Grade'!V12</f>
        <v>8.1666666666666661</v>
      </c>
      <c r="G6" s="3">
        <f>+'5th Grade'!V12</f>
        <v>8.0625</v>
      </c>
      <c r="H6" s="3">
        <f>+'T20'!L12</f>
        <v>7.833333333333333</v>
      </c>
      <c r="I6" s="3">
        <f>+PG!L12</f>
        <v>8.4285714285714288</v>
      </c>
      <c r="J6" s="3">
        <f>+AWG!M12</f>
        <v>8.3333333333333339</v>
      </c>
      <c r="K6" s="3">
        <f>+'1st Grade'!X12+'2nd Grade'!U12+'3rd Grade'!U12+'4th Grade'!U12+'5th Grade'!U12+PG!K12+AWG!L12+'T20'!K12</f>
        <v>869</v>
      </c>
      <c r="L6" s="27">
        <f>+K6/M6</f>
        <v>8.1981132075471699</v>
      </c>
      <c r="M6" s="25">
        <f>+COUNT('1st Grade'!B12:W12)+COUNT('2nd Grade'!B12:T12)+COUNT('3rd Grade'!B12:T12)+COUNT('4th Grade'!B12:T12)+COUNT('5th Grade'!B12:T12)+COUNT(PG!B12:J12)+COUNT(AWG!B12:K12)+COUNT('T20'!B12:J12)</f>
        <v>106</v>
      </c>
    </row>
    <row r="7" spans="1:19" ht="15" customHeight="1" x14ac:dyDescent="0.25">
      <c r="A7" s="2">
        <f>+A6+1</f>
        <v>4</v>
      </c>
      <c r="B7" s="1" t="s">
        <v>22</v>
      </c>
      <c r="C7" s="3">
        <f>+'1st Grade'!Y6</f>
        <v>7.45</v>
      </c>
      <c r="D7" s="3">
        <f>+'2nd Grade'!V6</f>
        <v>8.5333333333333332</v>
      </c>
      <c r="E7" s="3">
        <f>+'3rd Grade'!V6</f>
        <v>7.7058823529411766</v>
      </c>
      <c r="F7" s="3">
        <f>+'4th Grade'!V6</f>
        <v>8.1764705882352935</v>
      </c>
      <c r="G7" s="3">
        <f>+'5th Grade'!V6</f>
        <v>8.5</v>
      </c>
      <c r="H7" s="3">
        <f>+'T20'!L6</f>
        <v>8.8000000000000007</v>
      </c>
      <c r="I7" s="3">
        <f>+PG!L6</f>
        <v>8.5</v>
      </c>
      <c r="J7" s="3">
        <f>+AWG!M6</f>
        <v>8.5714285714285712</v>
      </c>
      <c r="K7" s="3">
        <f>+'1st Grade'!X6+'2nd Grade'!U6+'3rd Grade'!U6+'4th Grade'!U6+'5th Grade'!U6+PG!K6+AWG!L6+'T20'!K6</f>
        <v>855</v>
      </c>
      <c r="L7" s="27">
        <f>+K7/M7</f>
        <v>8.1428571428571423</v>
      </c>
      <c r="M7" s="25">
        <f>+COUNT('1st Grade'!B6:W6)+COUNT('2nd Grade'!B6:T6)+COUNT('3rd Grade'!B6:T6)+COUNT('4th Grade'!B6:T6)+COUNT('5th Grade'!B6:T6)+COUNT(PG!B6:J6)+COUNT(AWG!B6:K6)+COUNT('T20'!B6:J6)</f>
        <v>105</v>
      </c>
    </row>
    <row r="8" spans="1:19" ht="15" customHeight="1" x14ac:dyDescent="0.25">
      <c r="A8" s="2">
        <f>+A7+1</f>
        <v>5</v>
      </c>
      <c r="B8" s="1" t="s">
        <v>30</v>
      </c>
      <c r="C8" s="3">
        <f>+'1st Grade'!Y4</f>
        <v>8.4666666666666668</v>
      </c>
      <c r="D8" s="3">
        <f>+'2nd Grade'!V4</f>
        <v>7.8125</v>
      </c>
      <c r="E8" s="3">
        <f>+'3rd Grade'!V4</f>
        <v>8.4</v>
      </c>
      <c r="F8" s="3">
        <f>+'4th Grade'!V4</f>
        <v>7.5333333333333332</v>
      </c>
      <c r="G8" s="3">
        <f>+'5th Grade'!V4</f>
        <v>7.8461538461538458</v>
      </c>
      <c r="H8" s="3">
        <f>+'T20'!L4</f>
        <v>8.5</v>
      </c>
      <c r="I8" s="3">
        <f>+PG!L4</f>
        <v>8.6666666666666661</v>
      </c>
      <c r="J8" s="3">
        <f>+AWG!M4</f>
        <v>8.7142857142857135</v>
      </c>
      <c r="K8" s="3">
        <f>+'1st Grade'!X4+'2nd Grade'!U4+'3rd Grade'!U4+'4th Grade'!U4+'5th Grade'!U4+PG!K4+AWG!L4+'T20'!K4</f>
        <v>740</v>
      </c>
      <c r="L8" s="27">
        <f>+K8/M8</f>
        <v>8.1318681318681314</v>
      </c>
      <c r="M8" s="25">
        <f>+COUNT('1st Grade'!B4:W4)+COUNT('2nd Grade'!B4:T4)+COUNT('3rd Grade'!B4:T4)+COUNT('4th Grade'!B4:T4)+COUNT('5th Grade'!B4:T4)+COUNT(PG!B4:J4)+COUNT(AWG!B4:K4)+COUNT('T20'!B4:J4)</f>
        <v>91</v>
      </c>
    </row>
    <row r="9" spans="1:19" ht="15" customHeight="1" x14ac:dyDescent="0.25">
      <c r="A9" s="2">
        <f>+A8+1</f>
        <v>6</v>
      </c>
      <c r="B9" s="1" t="s">
        <v>31</v>
      </c>
      <c r="C9" s="29">
        <f>+'1st Grade'!Y13</f>
        <v>8.0588235294117645</v>
      </c>
      <c r="D9" s="29">
        <f>+'2nd Grade'!V13</f>
        <v>8.0555555555555554</v>
      </c>
      <c r="E9" s="29">
        <f>+'3rd Grade'!V13</f>
        <v>7.8666666666666663</v>
      </c>
      <c r="F9" s="29">
        <f>+'4th Grade'!V13</f>
        <v>8.2666666666666675</v>
      </c>
      <c r="G9" s="29">
        <f>+'5th Grade'!V13</f>
        <v>7.8421052631578947</v>
      </c>
      <c r="H9" s="29">
        <f>+'T20'!L13</f>
        <v>9</v>
      </c>
      <c r="I9" s="29">
        <f>+PG!L13</f>
        <v>8</v>
      </c>
      <c r="J9" s="29">
        <f>+AWG!M13</f>
        <v>8.2222222222222214</v>
      </c>
      <c r="K9" s="29">
        <f>+'1st Grade'!X13+'2nd Grade'!U13+'3rd Grade'!U13+'4th Grade'!U13+'5th Grade'!U13+PG!K13+AWG!L13+'T20'!K13</f>
        <v>856</v>
      </c>
      <c r="L9" s="30">
        <f>+K9/M9</f>
        <v>8.0754716981132084</v>
      </c>
      <c r="M9" s="25">
        <f>+COUNT('1st Grade'!B13:W13)+COUNT('2nd Grade'!B13:T13)+COUNT('3rd Grade'!B13:T13)+COUNT('4th Grade'!B13:T13)+COUNT('5th Grade'!B13:T13)+COUNT(PG!B13:J13)+COUNT(AWG!B13:K13)+COUNT('T20'!B13:J13)</f>
        <v>106</v>
      </c>
      <c r="O9" s="1" t="s">
        <v>27</v>
      </c>
    </row>
    <row r="10" spans="1:19" ht="15" customHeight="1" x14ac:dyDescent="0.25">
      <c r="A10" s="2">
        <f>+A9+1</f>
        <v>7</v>
      </c>
      <c r="B10" s="1" t="s">
        <v>33</v>
      </c>
      <c r="C10" s="3">
        <f>+'1st Grade'!Y14</f>
        <v>8</v>
      </c>
      <c r="D10" s="3">
        <f>+'2nd Grade'!V14</f>
        <v>8.25</v>
      </c>
      <c r="E10" s="3">
        <f>+'3rd Grade'!V14</f>
        <v>8.117647058823529</v>
      </c>
      <c r="F10" s="3">
        <f>+'4th Grade'!V14</f>
        <v>7.9375</v>
      </c>
      <c r="G10" s="3">
        <f>+'5th Grade'!V14</f>
        <v>7.9375</v>
      </c>
      <c r="H10" s="3">
        <f>+'T20'!L14</f>
        <v>7.5</v>
      </c>
      <c r="I10" s="3">
        <f>+PG!L14</f>
        <v>8.6666666666666661</v>
      </c>
      <c r="J10" s="3">
        <f>+AWG!M14</f>
        <v>8</v>
      </c>
      <c r="K10" s="3">
        <f>+'1st Grade'!X14+'2nd Grade'!U14+'3rd Grade'!U14+'4th Grade'!U14+'5th Grade'!U14+PG!K14+AWG!L14+'T20'!K14</f>
        <v>790</v>
      </c>
      <c r="L10" s="27">
        <f>+K10/M10</f>
        <v>8.0612244897959187</v>
      </c>
      <c r="M10" s="25">
        <f>+COUNT('1st Grade'!B14:W14)+COUNT('2nd Grade'!B14:T14)+COUNT('3rd Grade'!B14:T14)+COUNT('4th Grade'!B14:T14)+COUNT('5th Grade'!B14:T14)+COUNT(PG!B14:J14)+COUNT(AWG!B14:K14)+COUNT('T20'!B14:J14)</f>
        <v>98</v>
      </c>
    </row>
    <row r="11" spans="1:19" ht="15" customHeight="1" x14ac:dyDescent="0.25">
      <c r="A11" s="2">
        <f>+A10+1</f>
        <v>8</v>
      </c>
      <c r="B11" s="1" t="s">
        <v>34</v>
      </c>
      <c r="C11" s="3">
        <f>+'1st Grade'!Y21</f>
        <v>8.2666666666666675</v>
      </c>
      <c r="D11" s="3">
        <f>+'2nd Grade'!V21</f>
        <v>8.375</v>
      </c>
      <c r="E11" s="3">
        <f>+'3rd Grade'!V21</f>
        <v>7.875</v>
      </c>
      <c r="F11" s="3">
        <f>+'4th Grade'!V21</f>
        <v>7.4375</v>
      </c>
      <c r="G11" s="3">
        <f>+'5th Grade'!V21</f>
        <v>8.125</v>
      </c>
      <c r="H11" s="3">
        <f>+'T20'!L21</f>
        <v>8.25</v>
      </c>
      <c r="I11" s="3">
        <f>+PG!L21</f>
        <v>8.2857142857142865</v>
      </c>
      <c r="J11" s="3">
        <f>+AWG!M21</f>
        <v>7.5714285714285712</v>
      </c>
      <c r="K11" s="3">
        <f>+'1st Grade'!X21+'2nd Grade'!U21+'3rd Grade'!U21+'4th Grade'!U21+'5th Grade'!U21+PG!K21+AWG!L21+'T20'!K21</f>
        <v>777</v>
      </c>
      <c r="L11" s="27">
        <f>+K11/M11</f>
        <v>8.0103092783505154</v>
      </c>
      <c r="M11" s="25">
        <f>+COUNT('1st Grade'!B21:W21)+COUNT('2nd Grade'!B21:T21)+COUNT('3rd Grade'!B21:T21)+COUNT('4th Grade'!B21:T21)+COUNT('5th Grade'!B21:T21)+COUNT(PG!B21:J21)+COUNT(AWG!B21:K21)+COUNT('T20'!B21:J21)</f>
        <v>97</v>
      </c>
    </row>
    <row r="12" spans="1:19" ht="15" customHeight="1" x14ac:dyDescent="0.25">
      <c r="A12" s="2">
        <f>+A11+1</f>
        <v>9</v>
      </c>
      <c r="B12" s="1" t="s">
        <v>26</v>
      </c>
      <c r="C12" s="3">
        <f>+'1st Grade'!Y22</f>
        <v>8.6</v>
      </c>
      <c r="D12" s="3">
        <f>+'2nd Grade'!V22</f>
        <v>8</v>
      </c>
      <c r="E12" s="3">
        <f>+'3rd Grade'!V22</f>
        <v>8.1052631578947363</v>
      </c>
      <c r="F12" s="3">
        <f>+'4th Grade'!V22</f>
        <v>7.1875</v>
      </c>
      <c r="G12" s="3">
        <f>+'5th Grade'!V22</f>
        <v>7.6875</v>
      </c>
      <c r="H12" s="3">
        <f>+'T20'!L22</f>
        <v>8.5</v>
      </c>
      <c r="I12" s="3">
        <f>+PG!L22</f>
        <v>8.1666666666666661</v>
      </c>
      <c r="J12" s="3">
        <f>+AWG!M22</f>
        <v>8.4285714285714288</v>
      </c>
      <c r="K12" s="3">
        <f>+'1st Grade'!X22+'2nd Grade'!U22+'3rd Grade'!U22+'4th Grade'!U22+'5th Grade'!U22+PG!K22+AWG!L22+'T20'!K22</f>
        <v>808</v>
      </c>
      <c r="L12" s="27">
        <f>+K12/M12</f>
        <v>8</v>
      </c>
      <c r="M12" s="25">
        <f>+COUNT('1st Grade'!B22:W22)+COUNT('2nd Grade'!B22:T22)+COUNT('3rd Grade'!B22:T22)+COUNT('4th Grade'!B22:T22)+COUNT('5th Grade'!B22:T22)+COUNT(PG!B22:J22)+COUNT(AWG!B22:K22)+COUNT('T20'!B22:J22)</f>
        <v>101</v>
      </c>
      <c r="O12" s="1" t="s">
        <v>27</v>
      </c>
    </row>
    <row r="13" spans="1:19" ht="15" customHeight="1" x14ac:dyDescent="0.25">
      <c r="A13" s="2">
        <f>+A12+1</f>
        <v>10</v>
      </c>
      <c r="B13" s="1" t="s">
        <v>21</v>
      </c>
      <c r="C13" s="3">
        <f>+'1st Grade'!Y3</f>
        <v>7.75</v>
      </c>
      <c r="D13" s="3">
        <f>+'2nd Grade'!V3</f>
        <v>8.3125</v>
      </c>
      <c r="E13" s="3">
        <f>+'3rd Grade'!V3</f>
        <v>7.375</v>
      </c>
      <c r="F13" s="3">
        <f>+'4th Grade'!V3</f>
        <v>8</v>
      </c>
      <c r="G13" s="3">
        <f>+'5th Grade'!V3</f>
        <v>7.9333333333333336</v>
      </c>
      <c r="H13" s="3">
        <f>+'T20'!L3</f>
        <v>8</v>
      </c>
      <c r="I13" s="3">
        <f>+PG!L3</f>
        <v>8.6666666666666661</v>
      </c>
      <c r="J13" s="3">
        <f>+AWG!M3</f>
        <v>8.2857142857142865</v>
      </c>
      <c r="K13" s="3">
        <f>+'1st Grade'!X3+'2nd Grade'!U3+'3rd Grade'!U3+'4th Grade'!U3+'5th Grade'!U3+PG!K3+AWG!L3+'T20'!K3</f>
        <v>798</v>
      </c>
      <c r="L13" s="27">
        <f>+K13/M13</f>
        <v>7.98</v>
      </c>
      <c r="M13" s="25">
        <f>+COUNT('1st Grade'!B3:W3)+COUNT('2nd Grade'!B3:T3)+COUNT('3rd Grade'!B3:T3)+COUNT('4th Grade'!B3:T3)+COUNT('5th Grade'!B3:T3)+COUNT(PG!B3:J3)+COUNT(AWG!B3:K3)+COUNT('T20'!B3:J3)</f>
        <v>100</v>
      </c>
    </row>
    <row r="14" spans="1:19" ht="15" customHeight="1" x14ac:dyDescent="0.25">
      <c r="A14" s="2">
        <f>+A13+1</f>
        <v>11</v>
      </c>
      <c r="B14" s="1" t="s">
        <v>28</v>
      </c>
      <c r="C14" s="3">
        <f>+'1st Grade'!Y16</f>
        <v>8.5294117647058822</v>
      </c>
      <c r="D14" s="3">
        <f>+'2nd Grade'!V16</f>
        <v>7.8888888888888893</v>
      </c>
      <c r="E14" s="3">
        <f>+'3rd Grade'!V16</f>
        <v>7.3888888888888893</v>
      </c>
      <c r="F14" s="3">
        <f>+'4th Grade'!V16</f>
        <v>7.9473684210526319</v>
      </c>
      <c r="G14" s="3">
        <f>+'5th Grade'!V16</f>
        <v>8.0588235294117645</v>
      </c>
      <c r="H14" s="3">
        <f>+'T20'!L16</f>
        <v>7.6</v>
      </c>
      <c r="I14" s="3">
        <f>+PG!L16</f>
        <v>8.1428571428571423</v>
      </c>
      <c r="J14" s="3">
        <f>+AWG!M16</f>
        <v>8.2857142857142865</v>
      </c>
      <c r="K14" s="3">
        <f>+'1st Grade'!X16+'2nd Grade'!U16+'3rd Grade'!U16+'4th Grade'!U16+'5th Grade'!U16+PG!K16+AWG!L16+'T20'!K16</f>
        <v>861</v>
      </c>
      <c r="L14" s="27">
        <f>+K14/M14</f>
        <v>7.9722222222222223</v>
      </c>
      <c r="M14" s="25">
        <f>+COUNT('1st Grade'!B16:W16)+COUNT('2nd Grade'!B16:T16)+COUNT('3rd Grade'!B16:T16)+COUNT('4th Grade'!B16:T16)+COUNT('5th Grade'!B16:T16)+COUNT(PG!B16:J16)+COUNT(AWG!B16:K16)+COUNT('T20'!B16:J16)</f>
        <v>108</v>
      </c>
      <c r="S14" s="57"/>
    </row>
    <row r="15" spans="1:19" ht="15" customHeight="1" x14ac:dyDescent="0.25">
      <c r="A15" s="2">
        <f>+A14+1</f>
        <v>12</v>
      </c>
      <c r="B15" s="1" t="s">
        <v>25</v>
      </c>
      <c r="C15" s="3">
        <f>+'1st Grade'!Y17</f>
        <v>8.1333333333333329</v>
      </c>
      <c r="D15" s="3">
        <f>+'2nd Grade'!V17</f>
        <v>8.1875</v>
      </c>
      <c r="E15" s="3">
        <f>+'3rd Grade'!V17</f>
        <v>7.875</v>
      </c>
      <c r="F15" s="3">
        <f>+'4th Grade'!V17</f>
        <v>7.7333333333333334</v>
      </c>
      <c r="G15" s="3">
        <f>+'5th Grade'!V17</f>
        <v>7.7857142857142856</v>
      </c>
      <c r="H15" s="3">
        <f>+'T20'!L17</f>
        <v>7.8</v>
      </c>
      <c r="I15" s="3">
        <f>+PG!L17</f>
        <v>8.25</v>
      </c>
      <c r="J15" s="3">
        <f>+AWG!M11</f>
        <v>7.333333333333333</v>
      </c>
      <c r="K15" s="3">
        <f>+'1st Grade'!X17+'2nd Grade'!U17+'3rd Grade'!U17+'4th Grade'!U17+'5th Grade'!U17+PG!K17+AWG!L17+'T20'!K17</f>
        <v>770</v>
      </c>
      <c r="L15" s="27">
        <f>+K15/M15</f>
        <v>7.9381443298969074</v>
      </c>
      <c r="M15" s="25">
        <f>+COUNT('1st Grade'!B17:W17)+COUNT('2nd Grade'!B17:T17)+COUNT('3rd Grade'!B17:T17)+COUNT('4th Grade'!B17:T17)+COUNT('5th Grade'!B17:T17)+COUNT(PG!B17:J17)+COUNT(AWG!B17:K17)+COUNT('T20'!B17:J17)</f>
        <v>97</v>
      </c>
    </row>
    <row r="16" spans="1:19" ht="15" customHeight="1" x14ac:dyDescent="0.25">
      <c r="A16" s="2">
        <f>+A15+1</f>
        <v>13</v>
      </c>
      <c r="B16" s="1" t="s">
        <v>18</v>
      </c>
      <c r="C16" s="3">
        <f>+'1st Grade'!Y18</f>
        <v>8.8000000000000007</v>
      </c>
      <c r="D16" s="3">
        <f>+'2nd Grade'!V18</f>
        <v>8.0625</v>
      </c>
      <c r="E16" s="3">
        <f>+'3rd Grade'!V18</f>
        <v>7.375</v>
      </c>
      <c r="F16" s="3">
        <f>+'4th Grade'!V18</f>
        <v>7.666666666666667</v>
      </c>
      <c r="G16" s="3">
        <f>+'5th Grade'!V18</f>
        <v>7.5625</v>
      </c>
      <c r="H16" s="3">
        <f>+'T20'!L18</f>
        <v>8.25</v>
      </c>
      <c r="I16" s="3">
        <f>+PG!L18</f>
        <v>7.833333333333333</v>
      </c>
      <c r="J16" s="3">
        <f>+AWG!M18</f>
        <v>7.8571428571428568</v>
      </c>
      <c r="K16" s="3">
        <f>+'1st Grade'!X18+'2nd Grade'!U18+'3rd Grade'!U18+'4th Grade'!U18+'5th Grade'!U18+PG!K18+AWG!L18+'T20'!K18</f>
        <v>750</v>
      </c>
      <c r="L16" s="27">
        <f>+K16/M16</f>
        <v>7.8947368421052628</v>
      </c>
      <c r="M16" s="25">
        <f>+COUNT('1st Grade'!B18:W18)+COUNT('2nd Grade'!B18:T18)+COUNT('3rd Grade'!B18:T18)+COUNT('4th Grade'!B18:T18)+COUNT('5th Grade'!B18:T18)+COUNT(PG!B18:J18)+COUNT(AWG!B18:K18)+COUNT('T20'!B18:J18)</f>
        <v>95</v>
      </c>
    </row>
    <row r="17" spans="1:13" ht="15" customHeight="1" x14ac:dyDescent="0.25">
      <c r="A17" s="2">
        <f>+A16+1</f>
        <v>14</v>
      </c>
      <c r="B17" s="1" t="s">
        <v>20</v>
      </c>
      <c r="C17" s="3">
        <f>+'1st Grade'!Y20</f>
        <v>8.5333333333333332</v>
      </c>
      <c r="D17" s="3">
        <f>+'2nd Grade'!V8</f>
        <v>8.5333333333333332</v>
      </c>
      <c r="E17" s="3">
        <f>+'3rd Grade'!V20</f>
        <v>7.9375</v>
      </c>
      <c r="F17" s="3">
        <f>+'4th Grade'!V20</f>
        <v>7.5263157894736841</v>
      </c>
      <c r="G17" s="3">
        <f>+'5th Grade'!V20</f>
        <v>7.4375</v>
      </c>
      <c r="H17" s="3">
        <f>+'T20'!L20</f>
        <v>7.75</v>
      </c>
      <c r="I17" s="3">
        <f>+PG!L20</f>
        <v>8.1666666666666661</v>
      </c>
      <c r="J17" s="3">
        <f>+AWG!M20</f>
        <v>7.8571428571428568</v>
      </c>
      <c r="K17" s="3">
        <f>+'1st Grade'!X20+'2nd Grade'!U20+'3rd Grade'!U20+'4th Grade'!U20+'5th Grade'!U20+PG!K20+AWG!L20+'T20'!K20</f>
        <v>781</v>
      </c>
      <c r="L17" s="27">
        <f>+K17/M17</f>
        <v>7.8888888888888893</v>
      </c>
      <c r="M17" s="25">
        <f>+COUNT('1st Grade'!B20:W20)+COUNT('2nd Grade'!B20:T20)+COUNT('3rd Grade'!B20:T20)+COUNT('4th Grade'!B20:T20)+COUNT('5th Grade'!B20:T20)+COUNT(PG!B20:J20)+COUNT(AWG!B20:K20)+COUNT('T20'!B20:J20)</f>
        <v>99</v>
      </c>
    </row>
    <row r="18" spans="1:13" ht="15" customHeight="1" x14ac:dyDescent="0.25">
      <c r="A18" s="2">
        <f>+A17+1</f>
        <v>15</v>
      </c>
      <c r="B18" s="1" t="s">
        <v>24</v>
      </c>
      <c r="C18" s="3">
        <f>+'1st Grade'!Y11</f>
        <v>7.333333333333333</v>
      </c>
      <c r="D18" s="3">
        <f>+'2nd Grade'!V11</f>
        <v>8.235294117647058</v>
      </c>
      <c r="E18" s="3">
        <f>+'3rd Grade'!V11</f>
        <v>8.1875</v>
      </c>
      <c r="F18" s="3">
        <f>+'4th Grade'!V11</f>
        <v>7.75</v>
      </c>
      <c r="G18" s="3">
        <f>+'5th Grade'!V11</f>
        <v>7.7333333333333334</v>
      </c>
      <c r="H18" s="3">
        <f>+'T20'!L11</f>
        <v>8</v>
      </c>
      <c r="I18" s="3">
        <f>+PG!L11</f>
        <v>8.2222222222222214</v>
      </c>
      <c r="J18" s="3">
        <f>+AWG!M11</f>
        <v>7.333333333333333</v>
      </c>
      <c r="K18" s="3">
        <f>+'1st Grade'!X11+'2nd Grade'!U11+'3rd Grade'!U11+'4th Grade'!U11+'5th Grade'!U11+PG!K11+AWG!L11+'T20'!K11</f>
        <v>809</v>
      </c>
      <c r="L18" s="27">
        <f>+K18/M18</f>
        <v>7.8543689320388346</v>
      </c>
      <c r="M18" s="25">
        <f>+COUNT('1st Grade'!B11:W11)+COUNT('2nd Grade'!B11:T11)+COUNT('3rd Grade'!B11:T11)+COUNT('4th Grade'!B11:T11)+COUNT('5th Grade'!B11:T11)+COUNT(PG!B11:J11)+COUNT(AWG!B11:K11)+COUNT('T20'!B11:J11)</f>
        <v>103</v>
      </c>
    </row>
    <row r="19" spans="1:13" ht="15" customHeight="1" x14ac:dyDescent="0.25">
      <c r="A19" s="2">
        <f>+A18+1</f>
        <v>16</v>
      </c>
      <c r="B19" s="1" t="s">
        <v>16</v>
      </c>
      <c r="C19" s="3">
        <f>+'1st Grade'!Y10</f>
        <v>6.6842105263157894</v>
      </c>
      <c r="D19" s="3">
        <f>+'2nd Grade'!V10</f>
        <v>8.2631578947368425</v>
      </c>
      <c r="E19" s="3">
        <f>+'3rd Grade'!V10</f>
        <v>8.2941176470588243</v>
      </c>
      <c r="F19" s="3">
        <f>+'4th Grade'!V10</f>
        <v>8.125</v>
      </c>
      <c r="G19" s="3">
        <f>+'5th Grade'!V10</f>
        <v>8.0625</v>
      </c>
      <c r="H19" s="3">
        <f>+'T20'!L10</f>
        <v>6.8571428571428568</v>
      </c>
      <c r="I19" s="3">
        <f>+PG!L10</f>
        <v>7.5</v>
      </c>
      <c r="J19" s="3">
        <f>+AWG!M10</f>
        <v>8.8571428571428577</v>
      </c>
      <c r="K19" s="3">
        <f>+'1st Grade'!X10+'2nd Grade'!U10+'3rd Grade'!U10+'4th Grade'!U10+'5th Grade'!U10+PG!K10+AWG!L10+'T20'!K10</f>
        <v>839</v>
      </c>
      <c r="L19" s="27">
        <f>+K19/M19</f>
        <v>7.8411214953271031</v>
      </c>
      <c r="M19" s="25">
        <f>+COUNT('1st Grade'!B10:W10)+COUNT('2nd Grade'!B10:T10)+COUNT('3rd Grade'!B10:T10)+COUNT('4th Grade'!B10:T10)+COUNT('5th Grade'!B10:T10)+COUNT(PG!B10:J10)+COUNT(AWG!B10:K10)+COUNT('T20'!B10:J10)</f>
        <v>107</v>
      </c>
    </row>
    <row r="20" spans="1:13" ht="15" customHeight="1" x14ac:dyDescent="0.25">
      <c r="A20" s="2">
        <f>+A19+1</f>
        <v>17</v>
      </c>
      <c r="B20" s="1" t="s">
        <v>32</v>
      </c>
      <c r="C20" s="3">
        <f>+'1st Grade'!Y9</f>
        <v>8</v>
      </c>
      <c r="D20" s="3">
        <f>+'2nd Grade'!V9</f>
        <v>8.0625</v>
      </c>
      <c r="E20" s="3">
        <f>+'3rd Grade'!V9</f>
        <v>8</v>
      </c>
      <c r="F20" s="3">
        <f>+'4th Grade'!V9</f>
        <v>6.8</v>
      </c>
      <c r="G20" s="3">
        <f>+'5th Grade'!V9</f>
        <v>7.8666666666666663</v>
      </c>
      <c r="H20" s="3">
        <f>+'T20'!L9</f>
        <v>8</v>
      </c>
      <c r="I20" s="3">
        <f>+PG!L9</f>
        <v>8.5</v>
      </c>
      <c r="J20" s="3">
        <f>+AWG!M9</f>
        <v>8</v>
      </c>
      <c r="K20" s="3">
        <f>+'1st Grade'!X9+'2nd Grade'!U9+'3rd Grade'!U9+'4th Grade'!U9+'5th Grade'!U9+PG!K9+AWG!L9+'T20'!K9</f>
        <v>736</v>
      </c>
      <c r="L20" s="27">
        <f>+K20/M20</f>
        <v>7.8297872340425529</v>
      </c>
      <c r="M20" s="25">
        <f>+COUNT('1st Grade'!B9:W9)+COUNT('2nd Grade'!B9:T9)+COUNT('3rd Grade'!B9:T9)+COUNT('4th Grade'!B9:T9)+COUNT('5th Grade'!B9:T9)+COUNT(PG!B9:J9)+COUNT(AWG!B9:K9)+COUNT('T20'!B9:J9)</f>
        <v>94</v>
      </c>
    </row>
    <row r="21" spans="1:13" ht="15" customHeight="1" x14ac:dyDescent="0.25">
      <c r="A21" s="2">
        <f>+A20+1</f>
        <v>18</v>
      </c>
      <c r="B21" s="1" t="s">
        <v>23</v>
      </c>
      <c r="C21" s="3">
        <f>+'1st Grade'!Y15</f>
        <v>8.235294117647058</v>
      </c>
      <c r="D21" s="3">
        <f>+'2nd Grade'!V15</f>
        <v>6.75</v>
      </c>
      <c r="E21" s="3">
        <f>+'3rd Grade'!V15</f>
        <v>7.75</v>
      </c>
      <c r="F21" s="3">
        <f>+'4th Grade'!V15</f>
        <v>8</v>
      </c>
      <c r="G21" s="3">
        <f>+'5th Grade'!V15</f>
        <v>7.9375</v>
      </c>
      <c r="H21" s="3">
        <f>+'T20'!L15</f>
        <v>8.4285714285714288</v>
      </c>
      <c r="I21" s="3">
        <f>+PG!L15</f>
        <v>7.5</v>
      </c>
      <c r="J21" s="3">
        <f>+AWG!M15</f>
        <v>8.4285714285714288</v>
      </c>
      <c r="K21" s="3">
        <f>+'1st Grade'!X15+'2nd Grade'!U15+'3rd Grade'!U15+'4th Grade'!U15+'5th Grade'!U15+PG!K15+AWG!L15+'T20'!K15</f>
        <v>790</v>
      </c>
      <c r="L21" s="27">
        <f>+K21/M21</f>
        <v>7.8217821782178216</v>
      </c>
      <c r="M21" s="25">
        <f>+COUNT('1st Grade'!B15:W15)+COUNT('2nd Grade'!B15:T15)+COUNT('3rd Grade'!B15:T15)+COUNT('4th Grade'!B15:T15)+COUNT('5th Grade'!B15:T15)+COUNT(PG!B15:J15)+COUNT(AWG!B15:K15)+COUNT('T20'!B15:J15)</f>
        <v>101</v>
      </c>
    </row>
    <row r="22" spans="1:13" ht="15" customHeight="1" x14ac:dyDescent="0.25">
      <c r="A22" s="2">
        <f>+A21+1</f>
        <v>19</v>
      </c>
      <c r="B22" s="1" t="s">
        <v>35</v>
      </c>
      <c r="C22" s="3">
        <f>+'1st Grade'!Y5</f>
        <v>6.4666666666666668</v>
      </c>
      <c r="D22" s="3">
        <f>+'2nd Grade'!V5</f>
        <v>8.0625</v>
      </c>
      <c r="E22" s="3">
        <f>+'3rd Grade'!V5</f>
        <v>8.4</v>
      </c>
      <c r="F22" s="3">
        <f>+'4th Grade'!V5</f>
        <v>7.666666666666667</v>
      </c>
      <c r="G22" s="3">
        <f>+'5th Grade'!V5</f>
        <v>7.666666666666667</v>
      </c>
      <c r="H22" s="3">
        <f>+'T20'!L5</f>
        <v>6.5</v>
      </c>
      <c r="I22" s="3">
        <f>+PG!L5</f>
        <v>8.3333333333333339</v>
      </c>
      <c r="J22" s="3">
        <f>+AWG!M5</f>
        <v>8.1111111111111107</v>
      </c>
      <c r="K22" s="3">
        <f>+'1st Grade'!X5+'2nd Grade'!U5+'3rd Grade'!U5+'4th Grade'!U5+'5th Grade'!U5+PG!K5+AWG!L5+'T20'!K5</f>
        <v>731</v>
      </c>
      <c r="L22" s="27">
        <f>+K22/M22</f>
        <v>7.6947368421052635</v>
      </c>
      <c r="M22" s="25">
        <f>+COUNT('1st Grade'!B5:W5)+COUNT('2nd Grade'!B5:T5)+COUNT('3rd Grade'!B5:T5)+COUNT('4th Grade'!B5:T5)+COUNT('5th Grade'!B5:T5)+COUNT(PG!B5:J5)+COUNT(AWG!B5:K5)+COUNT('T20'!B5:J5)</f>
        <v>95</v>
      </c>
    </row>
    <row r="23" spans="1:13" ht="15" customHeight="1" x14ac:dyDescent="0.25">
      <c r="A23" s="2">
        <f>+A22+1</f>
        <v>20</v>
      </c>
      <c r="B23" s="1" t="s">
        <v>29</v>
      </c>
      <c r="C23" s="3">
        <f>+'1st Grade'!Y7</f>
        <v>8.2941176470588243</v>
      </c>
      <c r="D23" s="3">
        <f>+'2nd Grade'!V7</f>
        <v>8.125</v>
      </c>
      <c r="E23" s="3">
        <f>+'3rd Grade'!V7</f>
        <v>7</v>
      </c>
      <c r="F23" s="3">
        <f>+'4th Grade'!V7</f>
        <v>7.666666666666667</v>
      </c>
      <c r="G23" s="3">
        <f>+'5th Grade'!V7</f>
        <v>6</v>
      </c>
      <c r="H23" s="3">
        <f>+'T20'!L7</f>
        <v>7.833333333333333</v>
      </c>
      <c r="I23" s="3">
        <f>+PG!L7</f>
        <v>8.5</v>
      </c>
      <c r="J23" s="3">
        <f>+AWG!M7</f>
        <v>7.8571428571428568</v>
      </c>
      <c r="K23" s="3">
        <f>+'1st Grade'!X7+'2nd Grade'!U7+'3rd Grade'!U7+'4th Grade'!U7+'5th Grade'!U7+PG!K7+AWG!L7+'T20'!K7</f>
        <v>765</v>
      </c>
      <c r="L23" s="27">
        <f>+K23/M23</f>
        <v>7.5</v>
      </c>
      <c r="M23" s="25">
        <f>+COUNT('1st Grade'!B7:W7)+COUNT('2nd Grade'!B7:T7)+COUNT('3rd Grade'!B7:T7)+COUNT('4th Grade'!B7:T7)+COUNT('5th Grade'!B7:T7)+COUNT(PG!B7:J7)+COUNT(AWG!B7:K7)+COUNT('T20'!B7:J7)</f>
        <v>102</v>
      </c>
    </row>
    <row r="24" spans="1:13" ht="15" customHeight="1" x14ac:dyDescent="0.25">
      <c r="B24" s="3"/>
    </row>
    <row r="25" spans="1:13" ht="15" customHeight="1" x14ac:dyDescent="0.25">
      <c r="A25" s="10"/>
      <c r="B25" s="11" t="s">
        <v>36</v>
      </c>
      <c r="C25" s="12">
        <f t="shared" ref="C25:L25" si="0">SUM(C4:C23)/20</f>
        <v>8.0309262125902983</v>
      </c>
      <c r="D25" s="12">
        <f t="shared" si="0"/>
        <v>8.1000614895080822</v>
      </c>
      <c r="E25" s="12">
        <f t="shared" si="0"/>
        <v>7.9303121775025804</v>
      </c>
      <c r="F25" s="12">
        <f t="shared" si="0"/>
        <v>7.7720910732714135</v>
      </c>
      <c r="G25" s="12">
        <f t="shared" si="0"/>
        <v>7.8272648462218894</v>
      </c>
      <c r="H25" s="12">
        <f t="shared" si="0"/>
        <v>8.0276190476190461</v>
      </c>
      <c r="I25" s="12">
        <f t="shared" si="0"/>
        <v>8.2855158730158731</v>
      </c>
      <c r="J25" s="12">
        <f t="shared" si="0"/>
        <v>8.144047619047619</v>
      </c>
      <c r="K25" s="12">
        <f t="shared" si="0"/>
        <v>794.8</v>
      </c>
      <c r="L25" s="12">
        <f t="shared" si="0"/>
        <v>7.968633908313036</v>
      </c>
    </row>
    <row r="26" spans="1:13" ht="15" customHeight="1" x14ac:dyDescent="0.25"/>
    <row r="27" spans="1:13" ht="15" customHeight="1" x14ac:dyDescent="0.25"/>
    <row r="28" spans="1:13" ht="15" customHeight="1" x14ac:dyDescent="0.25"/>
  </sheetData>
  <autoFilter ref="A3:O3" xr:uid="{00000000-0001-0000-0000-000000000000}">
    <sortState xmlns:xlrd2="http://schemas.microsoft.com/office/spreadsheetml/2017/richdata2" ref="A4:O23">
      <sortCondition descending="1" ref="L3"/>
    </sortState>
  </autoFilter>
  <sortState xmlns:xlrd2="http://schemas.microsoft.com/office/spreadsheetml/2017/richdata2" ref="B4:M23">
    <sortCondition descending="1" ref="L4:L23"/>
    <sortCondition descending="1" ref="C4:C23"/>
    <sortCondition descending="1" ref="D4:D23"/>
    <sortCondition descending="1" ref="E4:E23"/>
  </sortState>
  <mergeCells count="1">
    <mergeCell ref="C2:J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W11" sqref="W11"/>
    </sheetView>
  </sheetViews>
  <sheetFormatPr defaultColWidth="9.140625" defaultRowHeight="15" x14ac:dyDescent="0.25"/>
  <cols>
    <col min="1" max="1" width="42" style="1" bestFit="1" customWidth="1"/>
    <col min="2" max="12" width="4.28515625" style="2" customWidth="1"/>
    <col min="13" max="13" width="6.140625" style="2" bestFit="1" customWidth="1"/>
    <col min="14" max="14" width="6.140625" style="2" customWidth="1"/>
    <col min="15" max="15" width="5.7109375" style="2" bestFit="1" customWidth="1"/>
    <col min="16" max="16" width="4.5703125" style="2" customWidth="1"/>
    <col min="17" max="17" width="6" style="2" bestFit="1" customWidth="1"/>
    <col min="18" max="18" width="4.28515625" style="2" customWidth="1"/>
    <col min="19" max="19" width="6.28515625" style="2" bestFit="1" customWidth="1"/>
    <col min="20" max="20" width="4.28515625" style="2" customWidth="1"/>
    <col min="21" max="21" width="3.42578125" style="2" bestFit="1" customWidth="1"/>
    <col min="22" max="22" width="4" style="2" customWidth="1"/>
    <col min="23" max="23" width="4.28515625" style="2" customWidth="1"/>
    <col min="24" max="24" width="6.42578125" style="5" bestFit="1" customWidth="1"/>
    <col min="25" max="25" width="7.7109375" style="6" bestFit="1" customWidth="1"/>
    <col min="26" max="16384" width="9.140625" style="1"/>
  </cols>
  <sheetData>
    <row r="1" spans="1:25" x14ac:dyDescent="0.25">
      <c r="A1" s="36" t="s">
        <v>37</v>
      </c>
      <c r="B1" s="37"/>
      <c r="C1" s="37"/>
      <c r="D1" s="37"/>
      <c r="E1" s="37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4"/>
    </row>
    <row r="2" spans="1:25" s="26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 t="s">
        <v>38</v>
      </c>
      <c r="O2" s="33">
        <v>13</v>
      </c>
      <c r="P2" s="33" t="s">
        <v>39</v>
      </c>
      <c r="Q2" s="33">
        <v>14</v>
      </c>
      <c r="R2" s="33">
        <v>15</v>
      </c>
      <c r="S2" s="33" t="s">
        <v>40</v>
      </c>
      <c r="T2" s="33">
        <v>16</v>
      </c>
      <c r="U2" s="33" t="s">
        <v>41</v>
      </c>
      <c r="V2" s="33" t="s">
        <v>42</v>
      </c>
      <c r="W2" s="33" t="s">
        <v>43</v>
      </c>
      <c r="X2" s="33" t="s">
        <v>44</v>
      </c>
      <c r="Y2" s="34" t="s">
        <v>45</v>
      </c>
    </row>
    <row r="3" spans="1:25" x14ac:dyDescent="0.25">
      <c r="A3" s="1" t="s">
        <v>21</v>
      </c>
      <c r="B3" s="2" t="s">
        <v>46</v>
      </c>
      <c r="C3" s="2">
        <v>9</v>
      </c>
      <c r="D3" s="2">
        <v>8</v>
      </c>
      <c r="E3" s="2">
        <v>9</v>
      </c>
      <c r="F3" s="2">
        <v>8</v>
      </c>
      <c r="G3" s="2">
        <v>7</v>
      </c>
      <c r="H3" s="2">
        <v>8</v>
      </c>
      <c r="I3" s="61">
        <v>7</v>
      </c>
      <c r="J3" s="61">
        <v>9</v>
      </c>
      <c r="K3" s="2">
        <v>8</v>
      </c>
      <c r="L3" s="2">
        <v>8</v>
      </c>
      <c r="M3" s="2">
        <v>8</v>
      </c>
      <c r="N3" s="59" t="s">
        <v>59</v>
      </c>
      <c r="O3" s="2">
        <v>9</v>
      </c>
      <c r="P3" s="63"/>
      <c r="Q3" s="2">
        <v>8</v>
      </c>
      <c r="R3" s="2">
        <v>6</v>
      </c>
      <c r="S3" s="63"/>
      <c r="T3" s="2">
        <v>5</v>
      </c>
      <c r="U3" s="2">
        <v>7</v>
      </c>
      <c r="V3" s="63"/>
      <c r="W3" s="63"/>
      <c r="X3" s="5">
        <f t="shared" ref="X3:X22" si="0">SUM(B3:W3)</f>
        <v>124</v>
      </c>
      <c r="Y3" s="6">
        <f t="shared" ref="Y3:Y22" si="1">+X3/COUNT(B3:W3)</f>
        <v>7.75</v>
      </c>
    </row>
    <row r="4" spans="1:25" x14ac:dyDescent="0.25">
      <c r="A4" s="1" t="s">
        <v>30</v>
      </c>
      <c r="B4" s="2" t="s">
        <v>46</v>
      </c>
      <c r="C4" s="2">
        <v>9</v>
      </c>
      <c r="D4" s="2">
        <v>8</v>
      </c>
      <c r="E4" s="2">
        <v>7</v>
      </c>
      <c r="F4" s="2">
        <v>9</v>
      </c>
      <c r="G4" s="2">
        <v>9</v>
      </c>
      <c r="H4" s="2">
        <v>8</v>
      </c>
      <c r="I4" s="61">
        <v>8</v>
      </c>
      <c r="J4" s="61">
        <v>9</v>
      </c>
      <c r="K4" s="2">
        <v>9</v>
      </c>
      <c r="L4" s="2">
        <v>9</v>
      </c>
      <c r="M4" s="2">
        <v>8</v>
      </c>
      <c r="N4" s="63"/>
      <c r="O4" s="2">
        <v>9</v>
      </c>
      <c r="P4" s="63"/>
      <c r="Q4" s="2">
        <v>8</v>
      </c>
      <c r="R4" s="2">
        <v>9</v>
      </c>
      <c r="S4" s="63"/>
      <c r="T4" s="2">
        <v>8</v>
      </c>
      <c r="U4" s="63"/>
      <c r="V4" s="63"/>
      <c r="W4" s="63"/>
      <c r="X4" s="5">
        <f t="shared" si="0"/>
        <v>127</v>
      </c>
      <c r="Y4" s="6">
        <f t="shared" si="1"/>
        <v>8.4666666666666668</v>
      </c>
    </row>
    <row r="5" spans="1:25" x14ac:dyDescent="0.25">
      <c r="A5" s="1" t="s">
        <v>35</v>
      </c>
      <c r="B5" s="2" t="s">
        <v>46</v>
      </c>
      <c r="C5" s="2">
        <v>7</v>
      </c>
      <c r="D5" s="2">
        <v>7</v>
      </c>
      <c r="E5" s="61">
        <v>8</v>
      </c>
      <c r="F5" s="2">
        <v>9</v>
      </c>
      <c r="G5" s="58">
        <v>-1</v>
      </c>
      <c r="H5" s="2">
        <v>8</v>
      </c>
      <c r="I5" s="2">
        <v>9</v>
      </c>
      <c r="J5" s="61">
        <v>7</v>
      </c>
      <c r="K5" s="2">
        <v>8</v>
      </c>
      <c r="L5" s="2">
        <v>6</v>
      </c>
      <c r="M5" s="2">
        <v>8</v>
      </c>
      <c r="N5" s="63"/>
      <c r="O5" s="2">
        <v>8</v>
      </c>
      <c r="P5" s="63"/>
      <c r="Q5" s="2">
        <v>7</v>
      </c>
      <c r="R5" s="58">
        <v>-1</v>
      </c>
      <c r="S5" s="63"/>
      <c r="T5" s="2">
        <v>7</v>
      </c>
      <c r="U5" s="63"/>
      <c r="V5" s="63"/>
      <c r="W5" s="63"/>
      <c r="X5" s="5">
        <f t="shared" si="0"/>
        <v>97</v>
      </c>
      <c r="Y5" s="6">
        <f t="shared" si="1"/>
        <v>6.4666666666666668</v>
      </c>
    </row>
    <row r="6" spans="1:25" x14ac:dyDescent="0.25">
      <c r="A6" s="1" t="s">
        <v>22</v>
      </c>
      <c r="B6" s="2" t="s">
        <v>46</v>
      </c>
      <c r="C6" s="2">
        <v>9</v>
      </c>
      <c r="D6" s="2">
        <v>8</v>
      </c>
      <c r="E6" s="2">
        <v>9</v>
      </c>
      <c r="F6" s="61">
        <v>8</v>
      </c>
      <c r="G6" s="58">
        <v>-1</v>
      </c>
      <c r="H6" s="2">
        <v>8</v>
      </c>
      <c r="I6" s="2">
        <v>8</v>
      </c>
      <c r="J6" s="61">
        <v>8</v>
      </c>
      <c r="K6" s="2">
        <v>8</v>
      </c>
      <c r="L6" s="2">
        <v>8</v>
      </c>
      <c r="M6" s="2">
        <v>9</v>
      </c>
      <c r="N6" s="59" t="s">
        <v>59</v>
      </c>
      <c r="O6" s="2">
        <v>6</v>
      </c>
      <c r="P6" s="2">
        <v>6</v>
      </c>
      <c r="Q6" s="2">
        <v>9</v>
      </c>
      <c r="R6" s="2">
        <v>8</v>
      </c>
      <c r="S6" s="2">
        <v>9</v>
      </c>
      <c r="T6" s="2">
        <v>8</v>
      </c>
      <c r="U6" s="2">
        <v>8</v>
      </c>
      <c r="V6" s="2">
        <v>7</v>
      </c>
      <c r="W6" s="2">
        <v>6</v>
      </c>
      <c r="X6" s="5">
        <f t="shared" si="0"/>
        <v>149</v>
      </c>
      <c r="Y6" s="6">
        <f t="shared" si="1"/>
        <v>7.45</v>
      </c>
    </row>
    <row r="7" spans="1:25" x14ac:dyDescent="0.25">
      <c r="A7" s="1" t="s">
        <v>29</v>
      </c>
      <c r="B7" s="2" t="s">
        <v>46</v>
      </c>
      <c r="C7" s="2">
        <v>9</v>
      </c>
      <c r="D7" s="2">
        <v>8</v>
      </c>
      <c r="E7" s="2">
        <v>9</v>
      </c>
      <c r="F7" s="2">
        <v>9</v>
      </c>
      <c r="G7" s="61">
        <v>7</v>
      </c>
      <c r="H7" s="2">
        <v>6</v>
      </c>
      <c r="I7" s="2">
        <v>7</v>
      </c>
      <c r="J7" s="61">
        <v>8</v>
      </c>
      <c r="K7" s="2">
        <v>9</v>
      </c>
      <c r="L7" s="2">
        <v>8</v>
      </c>
      <c r="M7" s="2">
        <v>8</v>
      </c>
      <c r="N7" s="59" t="s">
        <v>59</v>
      </c>
      <c r="O7" s="2">
        <v>9</v>
      </c>
      <c r="P7" s="2">
        <v>9</v>
      </c>
      <c r="Q7" s="2">
        <v>9</v>
      </c>
      <c r="R7" s="2">
        <v>8</v>
      </c>
      <c r="S7" s="2">
        <v>9</v>
      </c>
      <c r="T7" s="2">
        <v>9</v>
      </c>
      <c r="U7" s="63"/>
      <c r="V7" s="63"/>
      <c r="W7" s="63"/>
      <c r="X7" s="5">
        <f t="shared" si="0"/>
        <v>141</v>
      </c>
      <c r="Y7" s="6">
        <f t="shared" si="1"/>
        <v>8.2941176470588243</v>
      </c>
    </row>
    <row r="8" spans="1:25" x14ac:dyDescent="0.25">
      <c r="A8" s="1" t="s">
        <v>19</v>
      </c>
      <c r="B8" s="2" t="s">
        <v>46</v>
      </c>
      <c r="C8" s="2">
        <v>9</v>
      </c>
      <c r="D8" s="2">
        <v>8</v>
      </c>
      <c r="E8" s="2">
        <v>9</v>
      </c>
      <c r="F8" s="2">
        <v>7</v>
      </c>
      <c r="G8" s="2">
        <v>9</v>
      </c>
      <c r="H8" s="2">
        <v>8</v>
      </c>
      <c r="I8" s="61">
        <v>8</v>
      </c>
      <c r="J8" s="61">
        <v>8</v>
      </c>
      <c r="K8" s="2">
        <v>6</v>
      </c>
      <c r="L8" s="2">
        <v>7</v>
      </c>
      <c r="M8" s="2">
        <v>9</v>
      </c>
      <c r="N8" s="63"/>
      <c r="O8" s="2">
        <v>9</v>
      </c>
      <c r="P8" s="63"/>
      <c r="Q8" s="2">
        <v>9</v>
      </c>
      <c r="R8" s="2">
        <v>9</v>
      </c>
      <c r="S8" s="63"/>
      <c r="T8" s="2">
        <v>9</v>
      </c>
      <c r="U8" s="63"/>
      <c r="V8" s="63"/>
      <c r="W8" s="63"/>
      <c r="X8" s="5">
        <f t="shared" si="0"/>
        <v>124</v>
      </c>
      <c r="Y8" s="6">
        <f t="shared" si="1"/>
        <v>8.2666666666666675</v>
      </c>
    </row>
    <row r="9" spans="1:25" x14ac:dyDescent="0.25">
      <c r="A9" s="1" t="s">
        <v>32</v>
      </c>
      <c r="B9" s="2" t="s">
        <v>46</v>
      </c>
      <c r="C9" s="2">
        <v>9</v>
      </c>
      <c r="D9" s="2">
        <v>8</v>
      </c>
      <c r="E9" s="2">
        <v>8</v>
      </c>
      <c r="F9" s="2">
        <v>7</v>
      </c>
      <c r="G9" s="2">
        <v>7</v>
      </c>
      <c r="H9" s="2">
        <v>8</v>
      </c>
      <c r="I9" s="2">
        <v>5</v>
      </c>
      <c r="J9" s="61">
        <v>8</v>
      </c>
      <c r="K9" s="2">
        <v>8</v>
      </c>
      <c r="L9" s="2">
        <v>9</v>
      </c>
      <c r="M9" s="2">
        <v>9</v>
      </c>
      <c r="N9" s="63"/>
      <c r="O9" s="2">
        <v>9</v>
      </c>
      <c r="P9" s="63"/>
      <c r="Q9" s="2">
        <v>9</v>
      </c>
      <c r="R9" s="2">
        <v>7</v>
      </c>
      <c r="S9" s="63"/>
      <c r="T9" s="2">
        <v>9</v>
      </c>
      <c r="U9" s="63"/>
      <c r="V9" s="63"/>
      <c r="W9" s="63"/>
      <c r="X9" s="5">
        <f t="shared" si="0"/>
        <v>120</v>
      </c>
      <c r="Y9" s="6">
        <f t="shared" si="1"/>
        <v>8</v>
      </c>
    </row>
    <row r="10" spans="1:25" x14ac:dyDescent="0.25">
      <c r="A10" s="1" t="s">
        <v>16</v>
      </c>
      <c r="B10" s="2" t="s">
        <v>46</v>
      </c>
      <c r="C10" s="2">
        <v>9</v>
      </c>
      <c r="D10" s="2">
        <v>7</v>
      </c>
      <c r="E10" s="2">
        <v>7</v>
      </c>
      <c r="F10" s="2">
        <v>7</v>
      </c>
      <c r="G10" s="2">
        <v>9</v>
      </c>
      <c r="H10" s="2">
        <v>4</v>
      </c>
      <c r="I10" s="2">
        <v>8</v>
      </c>
      <c r="J10" s="61">
        <v>9</v>
      </c>
      <c r="K10" s="2">
        <v>6</v>
      </c>
      <c r="L10" s="2">
        <v>7</v>
      </c>
      <c r="M10" s="2">
        <v>8</v>
      </c>
      <c r="N10" s="59" t="s">
        <v>59</v>
      </c>
      <c r="O10" s="2">
        <v>6</v>
      </c>
      <c r="P10" s="2">
        <v>5</v>
      </c>
      <c r="Q10" s="2">
        <v>8</v>
      </c>
      <c r="R10" s="2">
        <v>6</v>
      </c>
      <c r="S10" s="63"/>
      <c r="T10" s="58">
        <v>-1</v>
      </c>
      <c r="U10" s="2">
        <v>7</v>
      </c>
      <c r="V10" s="2">
        <v>7</v>
      </c>
      <c r="W10" s="2">
        <v>8</v>
      </c>
      <c r="X10" s="5">
        <f t="shared" si="0"/>
        <v>127</v>
      </c>
      <c r="Y10" s="6">
        <f t="shared" si="1"/>
        <v>6.6842105263157894</v>
      </c>
    </row>
    <row r="11" spans="1:25" x14ac:dyDescent="0.25">
      <c r="A11" s="1" t="s">
        <v>24</v>
      </c>
      <c r="B11" s="2" t="s">
        <v>46</v>
      </c>
      <c r="C11" s="58">
        <v>-1</v>
      </c>
      <c r="D11" s="2">
        <v>8</v>
      </c>
      <c r="E11" s="2">
        <v>9</v>
      </c>
      <c r="F11" s="2">
        <v>9</v>
      </c>
      <c r="G11" s="2">
        <v>6</v>
      </c>
      <c r="H11" s="2">
        <v>5</v>
      </c>
      <c r="I11" s="2">
        <v>8</v>
      </c>
      <c r="J11" s="61">
        <v>9</v>
      </c>
      <c r="K11" s="2">
        <v>9</v>
      </c>
      <c r="L11" s="2">
        <v>9</v>
      </c>
      <c r="M11" s="2">
        <v>7</v>
      </c>
      <c r="N11" s="59" t="s">
        <v>59</v>
      </c>
      <c r="O11" s="2">
        <v>8</v>
      </c>
      <c r="P11" s="63"/>
      <c r="Q11" s="2">
        <v>8</v>
      </c>
      <c r="R11" s="2">
        <v>8</v>
      </c>
      <c r="S11" s="63"/>
      <c r="T11" s="2">
        <v>8</v>
      </c>
      <c r="U11" s="63"/>
      <c r="V11" s="63"/>
      <c r="W11" s="63"/>
      <c r="X11" s="5">
        <f t="shared" si="0"/>
        <v>110</v>
      </c>
      <c r="Y11" s="6">
        <f t="shared" si="1"/>
        <v>7.333333333333333</v>
      </c>
    </row>
    <row r="12" spans="1:25" x14ac:dyDescent="0.25">
      <c r="A12" s="1" t="s">
        <v>15</v>
      </c>
      <c r="B12" s="2" t="s">
        <v>46</v>
      </c>
      <c r="C12" s="2">
        <v>9</v>
      </c>
      <c r="D12" s="2">
        <v>7</v>
      </c>
      <c r="E12" s="2">
        <v>9</v>
      </c>
      <c r="F12" s="2">
        <v>8</v>
      </c>
      <c r="G12" s="2">
        <v>8</v>
      </c>
      <c r="H12" s="2">
        <v>9</v>
      </c>
      <c r="I12" s="2">
        <v>9</v>
      </c>
      <c r="J12" s="61">
        <v>9</v>
      </c>
      <c r="K12" s="2">
        <v>9</v>
      </c>
      <c r="L12" s="2">
        <v>8</v>
      </c>
      <c r="M12" s="60" t="s">
        <v>68</v>
      </c>
      <c r="N12" s="63"/>
      <c r="O12" s="2">
        <v>9</v>
      </c>
      <c r="P12" s="63"/>
      <c r="Q12" s="2">
        <v>9</v>
      </c>
      <c r="R12" s="2">
        <v>8</v>
      </c>
      <c r="S12" s="63"/>
      <c r="T12" s="2">
        <v>8</v>
      </c>
      <c r="U12" s="63"/>
      <c r="V12" s="63"/>
      <c r="W12" s="63"/>
      <c r="X12" s="5">
        <f t="shared" si="0"/>
        <v>119</v>
      </c>
      <c r="Y12" s="6">
        <f t="shared" si="1"/>
        <v>8.5</v>
      </c>
    </row>
    <row r="13" spans="1:25" x14ac:dyDescent="0.25">
      <c r="A13" s="1" t="s">
        <v>31</v>
      </c>
      <c r="B13" s="2" t="s">
        <v>46</v>
      </c>
      <c r="C13" s="2">
        <v>7</v>
      </c>
      <c r="D13" s="2">
        <v>9</v>
      </c>
      <c r="E13" s="2">
        <v>9</v>
      </c>
      <c r="F13" s="2">
        <v>6</v>
      </c>
      <c r="G13" s="2">
        <v>8</v>
      </c>
      <c r="H13" s="2">
        <v>7</v>
      </c>
      <c r="I13" s="2">
        <v>9</v>
      </c>
      <c r="J13" s="61">
        <v>8</v>
      </c>
      <c r="K13" s="2">
        <v>9</v>
      </c>
      <c r="L13" s="2">
        <v>9</v>
      </c>
      <c r="M13" s="2">
        <v>9</v>
      </c>
      <c r="N13" s="63"/>
      <c r="O13" s="2">
        <v>6</v>
      </c>
      <c r="P13" s="63"/>
      <c r="Q13" s="2">
        <v>9</v>
      </c>
      <c r="R13" s="2">
        <v>8</v>
      </c>
      <c r="S13" s="63"/>
      <c r="T13" s="2">
        <v>9</v>
      </c>
      <c r="U13" s="2">
        <v>8</v>
      </c>
      <c r="V13" s="2">
        <v>7</v>
      </c>
      <c r="W13" s="63"/>
      <c r="X13" s="5">
        <f t="shared" si="0"/>
        <v>137</v>
      </c>
      <c r="Y13" s="6">
        <f t="shared" si="1"/>
        <v>8.0588235294117645</v>
      </c>
    </row>
    <row r="14" spans="1:25" x14ac:dyDescent="0.25">
      <c r="A14" s="1" t="s">
        <v>33</v>
      </c>
      <c r="B14" s="2" t="s">
        <v>46</v>
      </c>
      <c r="C14" s="2">
        <v>9</v>
      </c>
      <c r="D14" s="2">
        <v>8</v>
      </c>
      <c r="E14" s="2">
        <v>9</v>
      </c>
      <c r="F14" s="2">
        <v>8</v>
      </c>
      <c r="G14" s="2">
        <v>9</v>
      </c>
      <c r="H14" s="2">
        <v>8</v>
      </c>
      <c r="I14" s="61">
        <v>7</v>
      </c>
      <c r="J14" s="61">
        <v>7</v>
      </c>
      <c r="K14" s="2">
        <v>6</v>
      </c>
      <c r="L14" s="2">
        <v>9</v>
      </c>
      <c r="M14" s="2">
        <v>8</v>
      </c>
      <c r="N14" s="63"/>
      <c r="O14" s="2">
        <v>8</v>
      </c>
      <c r="P14" s="63"/>
      <c r="Q14" s="2">
        <v>9</v>
      </c>
      <c r="R14" s="2">
        <v>7</v>
      </c>
      <c r="S14" s="63"/>
      <c r="T14" s="2">
        <v>8</v>
      </c>
      <c r="U14" s="63"/>
      <c r="V14" s="63"/>
      <c r="W14" s="63"/>
      <c r="X14" s="5">
        <f t="shared" si="0"/>
        <v>120</v>
      </c>
      <c r="Y14" s="6">
        <f t="shared" si="1"/>
        <v>8</v>
      </c>
    </row>
    <row r="15" spans="1:25" x14ac:dyDescent="0.25">
      <c r="A15" s="1" t="s">
        <v>23</v>
      </c>
      <c r="B15" s="2" t="s">
        <v>46</v>
      </c>
      <c r="C15" s="2">
        <v>9</v>
      </c>
      <c r="D15" s="2">
        <v>7</v>
      </c>
      <c r="E15" s="2">
        <v>9</v>
      </c>
      <c r="F15" s="2">
        <v>8</v>
      </c>
      <c r="G15" s="2">
        <v>9</v>
      </c>
      <c r="H15" s="2">
        <v>7</v>
      </c>
      <c r="I15" s="61">
        <v>9</v>
      </c>
      <c r="J15" s="61">
        <v>9</v>
      </c>
      <c r="K15" s="2">
        <v>7</v>
      </c>
      <c r="L15" s="2">
        <v>8</v>
      </c>
      <c r="M15" s="2">
        <v>9</v>
      </c>
      <c r="N15" s="59" t="s">
        <v>59</v>
      </c>
      <c r="O15" s="2">
        <v>9</v>
      </c>
      <c r="P15" s="63"/>
      <c r="Q15" s="2">
        <v>7</v>
      </c>
      <c r="R15" s="2">
        <v>8</v>
      </c>
      <c r="S15" s="63"/>
      <c r="T15" s="2">
        <v>9</v>
      </c>
      <c r="U15" s="2">
        <v>8</v>
      </c>
      <c r="V15" s="2">
        <v>8</v>
      </c>
      <c r="W15" s="63"/>
      <c r="X15" s="5">
        <f t="shared" si="0"/>
        <v>140</v>
      </c>
      <c r="Y15" s="6">
        <f t="shared" si="1"/>
        <v>8.235294117647058</v>
      </c>
    </row>
    <row r="16" spans="1:25" x14ac:dyDescent="0.25">
      <c r="A16" s="1" t="s">
        <v>28</v>
      </c>
      <c r="B16" s="2" t="s">
        <v>46</v>
      </c>
      <c r="C16" s="2">
        <v>9</v>
      </c>
      <c r="D16" s="2">
        <v>9</v>
      </c>
      <c r="E16" s="2">
        <v>9</v>
      </c>
      <c r="F16" s="2">
        <v>9</v>
      </c>
      <c r="G16" s="2">
        <v>9</v>
      </c>
      <c r="H16" s="2">
        <v>8</v>
      </c>
      <c r="I16" s="2">
        <v>9</v>
      </c>
      <c r="J16" s="61">
        <v>9</v>
      </c>
      <c r="K16" s="2">
        <v>9</v>
      </c>
      <c r="L16" s="2">
        <v>8</v>
      </c>
      <c r="M16" s="2">
        <v>9</v>
      </c>
      <c r="N16" s="2">
        <v>9</v>
      </c>
      <c r="O16" s="2">
        <v>9</v>
      </c>
      <c r="P16" s="63"/>
      <c r="Q16" s="2">
        <v>10</v>
      </c>
      <c r="R16" s="2">
        <v>7</v>
      </c>
      <c r="S16" s="63"/>
      <c r="T16" s="2">
        <v>6</v>
      </c>
      <c r="U16" s="2">
        <v>7</v>
      </c>
      <c r="V16" s="63"/>
      <c r="W16" s="63"/>
      <c r="X16" s="5">
        <f t="shared" si="0"/>
        <v>145</v>
      </c>
      <c r="Y16" s="6">
        <f t="shared" si="1"/>
        <v>8.5294117647058822</v>
      </c>
    </row>
    <row r="17" spans="1:26" x14ac:dyDescent="0.25">
      <c r="A17" s="1" t="s">
        <v>25</v>
      </c>
      <c r="B17" s="2" t="s">
        <v>46</v>
      </c>
      <c r="C17" s="2">
        <v>9</v>
      </c>
      <c r="D17" s="2">
        <v>8</v>
      </c>
      <c r="E17" s="2">
        <v>9</v>
      </c>
      <c r="F17" s="2">
        <v>9</v>
      </c>
      <c r="G17" s="2">
        <v>9</v>
      </c>
      <c r="H17" s="2">
        <v>8</v>
      </c>
      <c r="I17" s="2">
        <v>7</v>
      </c>
      <c r="J17" s="61">
        <v>8</v>
      </c>
      <c r="K17" s="2">
        <v>7</v>
      </c>
      <c r="L17" s="2">
        <v>7</v>
      </c>
      <c r="M17" s="2">
        <v>9</v>
      </c>
      <c r="N17" s="63"/>
      <c r="O17" s="2">
        <v>8</v>
      </c>
      <c r="P17" s="63"/>
      <c r="Q17" s="2">
        <v>7</v>
      </c>
      <c r="R17" s="2">
        <v>9</v>
      </c>
      <c r="S17" s="63"/>
      <c r="T17" s="2">
        <v>8</v>
      </c>
      <c r="U17" s="63"/>
      <c r="V17" s="63"/>
      <c r="W17" s="63"/>
      <c r="X17" s="5">
        <f t="shared" si="0"/>
        <v>122</v>
      </c>
      <c r="Y17" s="6">
        <f t="shared" si="1"/>
        <v>8.1333333333333329</v>
      </c>
    </row>
    <row r="18" spans="1:26" x14ac:dyDescent="0.25">
      <c r="A18" s="1" t="s">
        <v>47</v>
      </c>
      <c r="B18" s="2" t="s">
        <v>46</v>
      </c>
      <c r="C18" s="2">
        <v>10</v>
      </c>
      <c r="D18" s="2">
        <v>9</v>
      </c>
      <c r="E18" s="2">
        <v>9</v>
      </c>
      <c r="F18" s="2">
        <v>9</v>
      </c>
      <c r="G18" s="2">
        <v>9</v>
      </c>
      <c r="H18" s="61">
        <v>9</v>
      </c>
      <c r="I18" s="2">
        <v>9</v>
      </c>
      <c r="J18" s="61">
        <v>9</v>
      </c>
      <c r="K18" s="2">
        <v>9</v>
      </c>
      <c r="L18" s="2">
        <v>9</v>
      </c>
      <c r="M18" s="2">
        <v>8</v>
      </c>
      <c r="N18" s="63"/>
      <c r="O18" s="2">
        <v>8</v>
      </c>
      <c r="P18" s="63"/>
      <c r="Q18" s="2">
        <v>8</v>
      </c>
      <c r="R18" s="2">
        <v>9</v>
      </c>
      <c r="S18" s="63"/>
      <c r="T18" s="2">
        <v>8</v>
      </c>
      <c r="U18" s="63"/>
      <c r="V18" s="63"/>
      <c r="W18" s="63"/>
      <c r="X18" s="5">
        <f t="shared" si="0"/>
        <v>132</v>
      </c>
      <c r="Y18" s="6">
        <f t="shared" si="1"/>
        <v>8.8000000000000007</v>
      </c>
    </row>
    <row r="19" spans="1:26" x14ac:dyDescent="0.25">
      <c r="A19" s="1" t="s">
        <v>17</v>
      </c>
      <c r="B19" s="2" t="s">
        <v>46</v>
      </c>
      <c r="C19" s="2">
        <v>9</v>
      </c>
      <c r="D19" s="2">
        <v>9</v>
      </c>
      <c r="E19" s="2">
        <v>8</v>
      </c>
      <c r="F19" s="2">
        <v>6</v>
      </c>
      <c r="G19" s="2">
        <v>9</v>
      </c>
      <c r="H19" s="2">
        <v>9</v>
      </c>
      <c r="I19" s="2">
        <v>8</v>
      </c>
      <c r="J19" s="61">
        <v>9</v>
      </c>
      <c r="K19" s="2">
        <v>9</v>
      </c>
      <c r="L19" s="2">
        <v>8</v>
      </c>
      <c r="M19" s="60" t="s">
        <v>68</v>
      </c>
      <c r="N19" s="2">
        <v>9</v>
      </c>
      <c r="O19" s="2">
        <v>9</v>
      </c>
      <c r="P19" s="2">
        <v>8</v>
      </c>
      <c r="Q19" s="2">
        <v>6</v>
      </c>
      <c r="R19" s="2">
        <v>9</v>
      </c>
      <c r="S19" s="63"/>
      <c r="T19" s="2">
        <v>7</v>
      </c>
      <c r="U19" s="63"/>
      <c r="V19" s="63"/>
      <c r="W19" s="63"/>
      <c r="X19" s="5">
        <f t="shared" si="0"/>
        <v>132</v>
      </c>
      <c r="Y19" s="6">
        <f t="shared" si="1"/>
        <v>8.25</v>
      </c>
    </row>
    <row r="20" spans="1:26" x14ac:dyDescent="0.25">
      <c r="A20" s="1" t="s">
        <v>20</v>
      </c>
      <c r="B20" s="2" t="s">
        <v>46</v>
      </c>
      <c r="C20" s="2">
        <v>9</v>
      </c>
      <c r="D20" s="2">
        <v>8</v>
      </c>
      <c r="E20" s="2">
        <v>8</v>
      </c>
      <c r="F20" s="2">
        <v>9</v>
      </c>
      <c r="G20" s="2">
        <v>8</v>
      </c>
      <c r="H20" s="2">
        <v>9</v>
      </c>
      <c r="I20" s="2">
        <v>9</v>
      </c>
      <c r="J20" s="61">
        <v>8</v>
      </c>
      <c r="K20" s="2">
        <v>9</v>
      </c>
      <c r="L20" s="2">
        <v>8</v>
      </c>
      <c r="M20" s="2">
        <v>9</v>
      </c>
      <c r="N20" s="63"/>
      <c r="O20" s="2">
        <v>9</v>
      </c>
      <c r="P20" s="63"/>
      <c r="Q20" s="2">
        <v>8</v>
      </c>
      <c r="R20" s="2">
        <v>9</v>
      </c>
      <c r="S20" s="63"/>
      <c r="T20" s="2">
        <v>8</v>
      </c>
      <c r="U20" s="63"/>
      <c r="V20" s="63"/>
      <c r="W20" s="63"/>
      <c r="X20" s="5">
        <f t="shared" si="0"/>
        <v>128</v>
      </c>
      <c r="Y20" s="6">
        <f t="shared" si="1"/>
        <v>8.5333333333333332</v>
      </c>
    </row>
    <row r="21" spans="1:26" x14ac:dyDescent="0.25">
      <c r="A21" s="1" t="s">
        <v>34</v>
      </c>
      <c r="B21" s="2" t="s">
        <v>46</v>
      </c>
      <c r="C21" s="2">
        <v>9</v>
      </c>
      <c r="D21" s="2">
        <v>7</v>
      </c>
      <c r="E21" s="7">
        <v>8</v>
      </c>
      <c r="F21" s="2">
        <v>9</v>
      </c>
      <c r="G21" s="2">
        <v>9</v>
      </c>
      <c r="H21" s="2">
        <v>8</v>
      </c>
      <c r="I21" s="2">
        <v>9</v>
      </c>
      <c r="J21" s="61">
        <v>8</v>
      </c>
      <c r="K21" s="2">
        <v>9</v>
      </c>
      <c r="L21" s="2">
        <v>9</v>
      </c>
      <c r="M21" s="2">
        <v>9</v>
      </c>
      <c r="N21" s="63"/>
      <c r="O21" s="2">
        <v>8</v>
      </c>
      <c r="P21" s="63"/>
      <c r="Q21" s="2">
        <v>7</v>
      </c>
      <c r="R21" s="2">
        <v>9</v>
      </c>
      <c r="S21" s="63"/>
      <c r="T21" s="2">
        <v>6</v>
      </c>
      <c r="U21" s="63"/>
      <c r="V21" s="63"/>
      <c r="W21" s="63"/>
      <c r="X21" s="5">
        <f t="shared" si="0"/>
        <v>124</v>
      </c>
      <c r="Y21" s="6">
        <f t="shared" si="1"/>
        <v>8.2666666666666675</v>
      </c>
    </row>
    <row r="22" spans="1:26" x14ac:dyDescent="0.25">
      <c r="A22" s="1" t="s">
        <v>26</v>
      </c>
      <c r="B22" s="2" t="s">
        <v>46</v>
      </c>
      <c r="C22" s="2">
        <v>9</v>
      </c>
      <c r="D22" s="2">
        <v>9</v>
      </c>
      <c r="E22" s="2">
        <v>8</v>
      </c>
      <c r="F22" s="2">
        <v>8</v>
      </c>
      <c r="G22" s="2">
        <v>9</v>
      </c>
      <c r="H22" s="2">
        <v>8</v>
      </c>
      <c r="I22" s="61">
        <v>9</v>
      </c>
      <c r="J22" s="61">
        <v>8</v>
      </c>
      <c r="K22" s="2">
        <v>9</v>
      </c>
      <c r="L22" s="2">
        <v>8</v>
      </c>
      <c r="M22" s="2">
        <v>7</v>
      </c>
      <c r="N22" s="63"/>
      <c r="O22" s="2">
        <v>9</v>
      </c>
      <c r="P22" s="63"/>
      <c r="Q22" s="2">
        <v>10</v>
      </c>
      <c r="R22" s="2">
        <v>9</v>
      </c>
      <c r="S22" s="63"/>
      <c r="T22" s="2">
        <v>9</v>
      </c>
      <c r="U22" s="63"/>
      <c r="V22" s="63"/>
      <c r="W22" s="63"/>
      <c r="X22" s="5">
        <f t="shared" si="0"/>
        <v>129</v>
      </c>
      <c r="Y22" s="6">
        <f t="shared" si="1"/>
        <v>8.6</v>
      </c>
    </row>
    <row r="23" spans="1:26" x14ac:dyDescent="0.25">
      <c r="A23" s="3"/>
    </row>
    <row r="24" spans="1:26" x14ac:dyDescent="0.25">
      <c r="A24" s="18" t="s">
        <v>48</v>
      </c>
      <c r="J24" s="70" t="s">
        <v>36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13">
        <f>+SUM(X3:X22)</f>
        <v>2547</v>
      </c>
      <c r="Y24" s="14">
        <f>+X24/COUNT(B3:W22)</f>
        <v>8.0094339622641506</v>
      </c>
    </row>
    <row r="25" spans="1:26" x14ac:dyDescent="0.25">
      <c r="A25" s="1" t="s">
        <v>49</v>
      </c>
    </row>
    <row r="26" spans="1:26" x14ac:dyDescent="0.25">
      <c r="A26" s="1" t="s">
        <v>50</v>
      </c>
      <c r="V26" s="8"/>
      <c r="W26" s="8"/>
      <c r="Z26" s="8"/>
    </row>
  </sheetData>
  <mergeCells count="1">
    <mergeCell ref="J24:W24"/>
  </mergeCells>
  <phoneticPr fontId="0" type="noConversion"/>
  <pageMargins left="0.4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zoomScaleNormal="100" workbookViewId="0">
      <pane xSplit="1" topLeftCell="B1" activePane="topRight" state="frozen"/>
      <selection pane="topRight" activeCell="Y16" sqref="Y16"/>
    </sheetView>
  </sheetViews>
  <sheetFormatPr defaultColWidth="9.140625" defaultRowHeight="15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9.7109375" style="6" customWidth="1"/>
    <col min="23" max="16384" width="9.140625" style="1"/>
  </cols>
  <sheetData>
    <row r="1" spans="1:22" x14ac:dyDescent="0.25">
      <c r="A1" s="36" t="s">
        <v>51</v>
      </c>
      <c r="B1" s="37"/>
      <c r="C1" s="37"/>
      <c r="D1" s="37"/>
      <c r="E1" s="37"/>
      <c r="F1" s="37"/>
      <c r="G1" s="37"/>
      <c r="H1" s="37"/>
      <c r="I1" s="37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2" s="26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9</v>
      </c>
      <c r="H3" s="7">
        <v>8</v>
      </c>
      <c r="I3" s="7">
        <v>8</v>
      </c>
      <c r="J3" s="61">
        <v>9</v>
      </c>
      <c r="K3" s="7">
        <v>8</v>
      </c>
      <c r="L3" s="7">
        <v>9</v>
      </c>
      <c r="M3" s="7">
        <v>8</v>
      </c>
      <c r="N3" s="7">
        <v>9</v>
      </c>
      <c r="O3" s="7">
        <v>9</v>
      </c>
      <c r="P3" s="7">
        <v>8</v>
      </c>
      <c r="Q3" s="7">
        <v>8</v>
      </c>
      <c r="R3" s="67"/>
      <c r="S3" s="67"/>
      <c r="T3" s="67"/>
      <c r="U3" s="5">
        <f t="shared" ref="U3:U22" si="0">SUM(B3:T3)</f>
        <v>133</v>
      </c>
      <c r="V3" s="6">
        <f t="shared" ref="V3:V22" si="1">+U3/COUNT(B3:T3)</f>
        <v>8.3125</v>
      </c>
    </row>
    <row r="4" spans="1:22" x14ac:dyDescent="0.25">
      <c r="A4" s="1" t="s">
        <v>30</v>
      </c>
      <c r="B4" s="2">
        <v>7</v>
      </c>
      <c r="C4" s="7">
        <v>9</v>
      </c>
      <c r="D4" s="7">
        <v>8</v>
      </c>
      <c r="E4" s="7">
        <v>3</v>
      </c>
      <c r="F4" s="7">
        <v>8</v>
      </c>
      <c r="G4" s="7">
        <v>8</v>
      </c>
      <c r="H4" s="7">
        <v>9</v>
      </c>
      <c r="I4" s="7">
        <v>8</v>
      </c>
      <c r="J4" s="61">
        <v>8</v>
      </c>
      <c r="K4" s="7">
        <v>7</v>
      </c>
      <c r="L4" s="7">
        <v>7</v>
      </c>
      <c r="M4" s="7">
        <v>9</v>
      </c>
      <c r="N4" s="7">
        <v>8</v>
      </c>
      <c r="O4" s="7">
        <v>10</v>
      </c>
      <c r="P4" s="7">
        <v>9</v>
      </c>
      <c r="Q4" s="7">
        <v>7</v>
      </c>
      <c r="R4" s="67"/>
      <c r="S4" s="67"/>
      <c r="T4" s="67"/>
      <c r="U4" s="5">
        <f t="shared" si="0"/>
        <v>125</v>
      </c>
      <c r="V4" s="6">
        <f t="shared" si="1"/>
        <v>7.8125</v>
      </c>
    </row>
    <row r="5" spans="1:22" x14ac:dyDescent="0.25">
      <c r="A5" s="1" t="s">
        <v>35</v>
      </c>
      <c r="B5" s="7">
        <v>9</v>
      </c>
      <c r="C5" s="7">
        <v>9</v>
      </c>
      <c r="D5" s="7">
        <v>7</v>
      </c>
      <c r="E5" s="7">
        <v>8</v>
      </c>
      <c r="F5" s="7">
        <v>9</v>
      </c>
      <c r="G5" s="62">
        <v>9</v>
      </c>
      <c r="H5" s="7">
        <v>8</v>
      </c>
      <c r="I5" s="7">
        <v>8</v>
      </c>
      <c r="J5" s="61">
        <v>8</v>
      </c>
      <c r="K5" s="7">
        <v>4</v>
      </c>
      <c r="L5" s="7">
        <v>8</v>
      </c>
      <c r="M5" s="7">
        <v>8</v>
      </c>
      <c r="N5" s="7">
        <v>9</v>
      </c>
      <c r="O5" s="7">
        <v>9</v>
      </c>
      <c r="P5" s="7">
        <v>8</v>
      </c>
      <c r="Q5" s="7">
        <v>8</v>
      </c>
      <c r="R5" s="67"/>
      <c r="S5" s="67"/>
      <c r="T5" s="67"/>
      <c r="U5" s="5">
        <f t="shared" si="0"/>
        <v>129</v>
      </c>
      <c r="V5" s="6">
        <f t="shared" si="1"/>
        <v>8.0625</v>
      </c>
    </row>
    <row r="6" spans="1:22" x14ac:dyDescent="0.25">
      <c r="A6" s="1" t="s">
        <v>22</v>
      </c>
      <c r="B6" s="7">
        <v>9</v>
      </c>
      <c r="C6" s="7">
        <v>9</v>
      </c>
      <c r="D6" s="7">
        <v>9</v>
      </c>
      <c r="E6" s="7">
        <v>9</v>
      </c>
      <c r="F6" s="7">
        <v>8</v>
      </c>
      <c r="G6" s="62">
        <v>9</v>
      </c>
      <c r="H6" s="59" t="s">
        <v>59</v>
      </c>
      <c r="I6" s="7">
        <v>7</v>
      </c>
      <c r="J6" s="61">
        <v>9</v>
      </c>
      <c r="K6" s="7">
        <v>8</v>
      </c>
      <c r="L6" s="7">
        <v>8</v>
      </c>
      <c r="M6" s="7">
        <v>8</v>
      </c>
      <c r="N6" s="7">
        <v>9</v>
      </c>
      <c r="O6" s="7">
        <v>9</v>
      </c>
      <c r="P6" s="7">
        <v>9</v>
      </c>
      <c r="Q6" s="7">
        <v>8</v>
      </c>
      <c r="R6" s="67"/>
      <c r="S6" s="67"/>
      <c r="T6" s="67"/>
      <c r="U6" s="5">
        <f t="shared" si="0"/>
        <v>128</v>
      </c>
      <c r="V6" s="6">
        <f t="shared" si="1"/>
        <v>8.5333333333333332</v>
      </c>
    </row>
    <row r="7" spans="1:22" x14ac:dyDescent="0.25">
      <c r="A7" s="1" t="s">
        <v>29</v>
      </c>
      <c r="B7" s="7">
        <v>8</v>
      </c>
      <c r="C7" s="7">
        <v>8</v>
      </c>
      <c r="D7" s="7">
        <v>9</v>
      </c>
      <c r="E7" s="7">
        <v>9</v>
      </c>
      <c r="F7" s="2">
        <v>9</v>
      </c>
      <c r="G7" s="62">
        <v>8</v>
      </c>
      <c r="H7" s="7">
        <v>9</v>
      </c>
      <c r="I7" s="7">
        <v>9</v>
      </c>
      <c r="J7" s="61">
        <v>9</v>
      </c>
      <c r="K7" s="7">
        <v>8</v>
      </c>
      <c r="L7" s="7">
        <v>8</v>
      </c>
      <c r="M7" s="7">
        <v>9</v>
      </c>
      <c r="N7" s="7">
        <v>2</v>
      </c>
      <c r="O7" s="7">
        <v>8</v>
      </c>
      <c r="P7" s="7">
        <v>9</v>
      </c>
      <c r="Q7" s="7">
        <v>8</v>
      </c>
      <c r="R7" s="67"/>
      <c r="S7" s="67"/>
      <c r="T7" s="67"/>
      <c r="U7" s="5">
        <f t="shared" si="0"/>
        <v>130</v>
      </c>
      <c r="V7" s="6">
        <f t="shared" si="1"/>
        <v>8.125</v>
      </c>
    </row>
    <row r="8" spans="1:22" x14ac:dyDescent="0.25">
      <c r="A8" s="1" t="s">
        <v>19</v>
      </c>
      <c r="B8" s="7">
        <v>9</v>
      </c>
      <c r="C8" s="7">
        <v>9</v>
      </c>
      <c r="D8" s="7">
        <v>8</v>
      </c>
      <c r="E8" s="7">
        <v>7</v>
      </c>
      <c r="F8" s="2">
        <v>9</v>
      </c>
      <c r="G8" s="62">
        <v>9</v>
      </c>
      <c r="H8" s="59" t="s">
        <v>59</v>
      </c>
      <c r="I8" s="61">
        <v>9</v>
      </c>
      <c r="J8" s="61">
        <v>8</v>
      </c>
      <c r="K8" s="7">
        <v>9</v>
      </c>
      <c r="L8" s="7">
        <v>8</v>
      </c>
      <c r="M8" s="2">
        <v>9</v>
      </c>
      <c r="N8" s="7">
        <v>9</v>
      </c>
      <c r="O8" s="7">
        <v>9</v>
      </c>
      <c r="P8" s="7">
        <v>8</v>
      </c>
      <c r="Q8" s="7">
        <v>8</v>
      </c>
      <c r="R8" s="67"/>
      <c r="S8" s="67"/>
      <c r="T8" s="67"/>
      <c r="U8" s="5">
        <f t="shared" si="0"/>
        <v>128</v>
      </c>
      <c r="V8" s="6">
        <f t="shared" si="1"/>
        <v>8.5333333333333332</v>
      </c>
    </row>
    <row r="9" spans="1:22" x14ac:dyDescent="0.25">
      <c r="A9" s="1" t="s">
        <v>32</v>
      </c>
      <c r="B9" s="7">
        <v>8</v>
      </c>
      <c r="C9" s="7">
        <v>9</v>
      </c>
      <c r="D9" s="7">
        <v>9</v>
      </c>
      <c r="E9" s="7">
        <v>7</v>
      </c>
      <c r="F9" s="61">
        <v>9</v>
      </c>
      <c r="G9" s="61">
        <v>7</v>
      </c>
      <c r="H9" s="7">
        <v>8</v>
      </c>
      <c r="I9" s="61">
        <v>7</v>
      </c>
      <c r="J9" s="61">
        <v>9</v>
      </c>
      <c r="K9" s="7">
        <v>8</v>
      </c>
      <c r="L9" s="7">
        <v>8</v>
      </c>
      <c r="M9" s="2">
        <v>8</v>
      </c>
      <c r="N9" s="7">
        <v>9</v>
      </c>
      <c r="O9" s="7">
        <v>8</v>
      </c>
      <c r="P9" s="7">
        <v>8</v>
      </c>
      <c r="Q9" s="7">
        <v>7</v>
      </c>
      <c r="R9" s="67"/>
      <c r="S9" s="67"/>
      <c r="T9" s="67"/>
      <c r="U9" s="5">
        <f t="shared" si="0"/>
        <v>129</v>
      </c>
      <c r="V9" s="6">
        <f t="shared" si="1"/>
        <v>8.0625</v>
      </c>
    </row>
    <row r="10" spans="1:22" x14ac:dyDescent="0.25">
      <c r="A10" s="1" t="s">
        <v>16</v>
      </c>
      <c r="B10" s="7">
        <v>9</v>
      </c>
      <c r="C10" s="7">
        <v>9</v>
      </c>
      <c r="D10" s="7">
        <v>8</v>
      </c>
      <c r="E10" s="7">
        <v>8</v>
      </c>
      <c r="F10" s="61">
        <v>8</v>
      </c>
      <c r="G10" s="62">
        <v>9</v>
      </c>
      <c r="H10" s="7">
        <v>9</v>
      </c>
      <c r="I10" s="62">
        <v>8</v>
      </c>
      <c r="J10" s="61">
        <v>8</v>
      </c>
      <c r="K10" s="7">
        <v>8</v>
      </c>
      <c r="L10" s="7">
        <v>8</v>
      </c>
      <c r="M10" s="7">
        <v>9</v>
      </c>
      <c r="N10" s="7">
        <v>9</v>
      </c>
      <c r="O10" s="7">
        <v>8</v>
      </c>
      <c r="P10" s="7">
        <v>7</v>
      </c>
      <c r="Q10" s="7">
        <v>9</v>
      </c>
      <c r="R10" s="7">
        <v>9</v>
      </c>
      <c r="S10" s="7">
        <v>6</v>
      </c>
      <c r="T10" s="7">
        <v>8</v>
      </c>
      <c r="U10" s="5">
        <f t="shared" si="0"/>
        <v>157</v>
      </c>
      <c r="V10" s="6">
        <f t="shared" si="1"/>
        <v>8.2631578947368425</v>
      </c>
    </row>
    <row r="11" spans="1:22" x14ac:dyDescent="0.25">
      <c r="A11" s="1" t="s">
        <v>24</v>
      </c>
      <c r="B11" s="7">
        <v>9</v>
      </c>
      <c r="C11" s="7">
        <v>9</v>
      </c>
      <c r="D11" s="7">
        <v>9</v>
      </c>
      <c r="E11" s="7">
        <v>8</v>
      </c>
      <c r="F11" s="61">
        <v>8</v>
      </c>
      <c r="G11" s="62">
        <v>8</v>
      </c>
      <c r="H11" s="7">
        <v>9</v>
      </c>
      <c r="I11" s="61">
        <v>9</v>
      </c>
      <c r="J11" s="61">
        <v>8</v>
      </c>
      <c r="K11" s="7">
        <v>7</v>
      </c>
      <c r="L11" s="7">
        <v>9</v>
      </c>
      <c r="M11" s="7">
        <v>9</v>
      </c>
      <c r="N11" s="7">
        <v>7</v>
      </c>
      <c r="O11" s="7">
        <v>7</v>
      </c>
      <c r="P11" s="7">
        <v>7</v>
      </c>
      <c r="Q11" s="7">
        <v>9</v>
      </c>
      <c r="R11" s="7">
        <v>8</v>
      </c>
      <c r="S11" s="67"/>
      <c r="T11" s="67"/>
      <c r="U11" s="5">
        <f t="shared" si="0"/>
        <v>140</v>
      </c>
      <c r="V11" s="6">
        <f t="shared" si="1"/>
        <v>8.235294117647058</v>
      </c>
    </row>
    <row r="12" spans="1:22" x14ac:dyDescent="0.25">
      <c r="A12" s="1" t="s">
        <v>15</v>
      </c>
      <c r="B12" s="2">
        <v>9</v>
      </c>
      <c r="C12" s="7">
        <v>9</v>
      </c>
      <c r="D12" s="7">
        <v>8</v>
      </c>
      <c r="E12" s="7">
        <v>9</v>
      </c>
      <c r="F12" s="61">
        <v>8</v>
      </c>
      <c r="G12" s="62">
        <v>5</v>
      </c>
      <c r="H12" s="7">
        <v>10</v>
      </c>
      <c r="I12" s="62">
        <v>8</v>
      </c>
      <c r="J12" s="61">
        <v>8</v>
      </c>
      <c r="K12" s="7">
        <v>8</v>
      </c>
      <c r="L12" s="7">
        <v>9</v>
      </c>
      <c r="M12" s="59" t="s">
        <v>59</v>
      </c>
      <c r="N12" s="7">
        <v>9</v>
      </c>
      <c r="O12" s="7">
        <v>9</v>
      </c>
      <c r="P12" s="7">
        <v>8</v>
      </c>
      <c r="Q12" s="7">
        <v>8</v>
      </c>
      <c r="R12" s="7">
        <v>8</v>
      </c>
      <c r="S12" s="7">
        <v>9</v>
      </c>
      <c r="T12" s="59">
        <v>-1</v>
      </c>
      <c r="U12" s="5">
        <f t="shared" si="0"/>
        <v>141</v>
      </c>
      <c r="V12" s="6">
        <f t="shared" si="1"/>
        <v>7.833333333333333</v>
      </c>
    </row>
    <row r="13" spans="1:22" x14ac:dyDescent="0.25">
      <c r="A13" s="1" t="s">
        <v>31</v>
      </c>
      <c r="B13" s="7">
        <v>9</v>
      </c>
      <c r="C13" s="7">
        <v>9</v>
      </c>
      <c r="D13" s="7">
        <v>9</v>
      </c>
      <c r="E13" s="7">
        <v>8</v>
      </c>
      <c r="F13" s="61">
        <v>9</v>
      </c>
      <c r="G13" s="62">
        <v>7</v>
      </c>
      <c r="H13" s="7">
        <v>6</v>
      </c>
      <c r="I13" s="62">
        <v>7</v>
      </c>
      <c r="J13" s="61">
        <v>8</v>
      </c>
      <c r="K13" s="7">
        <v>7</v>
      </c>
      <c r="L13" s="7">
        <v>9</v>
      </c>
      <c r="M13" s="7">
        <v>9</v>
      </c>
      <c r="N13" s="7">
        <v>9</v>
      </c>
      <c r="O13" s="7">
        <v>8</v>
      </c>
      <c r="P13" s="7">
        <v>9</v>
      </c>
      <c r="Q13" s="7">
        <v>8</v>
      </c>
      <c r="R13" s="7">
        <v>8</v>
      </c>
      <c r="S13" s="7">
        <v>6</v>
      </c>
      <c r="T13" s="67"/>
      <c r="U13" s="5">
        <f t="shared" si="0"/>
        <v>145</v>
      </c>
      <c r="V13" s="6">
        <f t="shared" si="1"/>
        <v>8.0555555555555554</v>
      </c>
    </row>
    <row r="14" spans="1:22" x14ac:dyDescent="0.25">
      <c r="A14" s="1" t="s">
        <v>33</v>
      </c>
      <c r="B14" s="7">
        <v>9</v>
      </c>
      <c r="C14" s="7">
        <v>9</v>
      </c>
      <c r="D14" s="7">
        <v>9</v>
      </c>
      <c r="E14" s="7">
        <v>9</v>
      </c>
      <c r="F14" s="61">
        <v>8</v>
      </c>
      <c r="G14" s="62">
        <v>9</v>
      </c>
      <c r="H14" s="7">
        <v>8</v>
      </c>
      <c r="I14" s="62">
        <v>9</v>
      </c>
      <c r="J14" s="61">
        <v>6</v>
      </c>
      <c r="K14" s="7">
        <v>9</v>
      </c>
      <c r="L14" s="7">
        <v>7</v>
      </c>
      <c r="M14" s="7">
        <v>8</v>
      </c>
      <c r="N14" s="7">
        <v>7</v>
      </c>
      <c r="O14" s="7">
        <v>9</v>
      </c>
      <c r="P14" s="7">
        <v>8</v>
      </c>
      <c r="Q14" s="7">
        <v>8</v>
      </c>
      <c r="R14" s="67"/>
      <c r="S14" s="67"/>
      <c r="T14" s="67"/>
      <c r="U14" s="5">
        <f t="shared" si="0"/>
        <v>132</v>
      </c>
      <c r="V14" s="6">
        <f t="shared" si="1"/>
        <v>8.25</v>
      </c>
    </row>
    <row r="15" spans="1:22" x14ac:dyDescent="0.25">
      <c r="A15" s="1" t="s">
        <v>23</v>
      </c>
      <c r="B15" s="7">
        <v>8</v>
      </c>
      <c r="C15" s="7">
        <v>9</v>
      </c>
      <c r="D15" s="7">
        <v>7</v>
      </c>
      <c r="E15" s="7">
        <v>8</v>
      </c>
      <c r="F15" s="61">
        <v>5</v>
      </c>
      <c r="G15" s="62">
        <v>8</v>
      </c>
      <c r="H15" s="7">
        <v>7</v>
      </c>
      <c r="I15" s="62">
        <v>9</v>
      </c>
      <c r="J15" s="61">
        <v>6</v>
      </c>
      <c r="K15" s="7">
        <v>7</v>
      </c>
      <c r="L15" s="7">
        <v>7</v>
      </c>
      <c r="M15" s="7">
        <v>7</v>
      </c>
      <c r="N15" s="7">
        <v>2</v>
      </c>
      <c r="O15" s="7">
        <v>7</v>
      </c>
      <c r="P15" s="7">
        <v>3</v>
      </c>
      <c r="Q15" s="7">
        <v>8</v>
      </c>
      <c r="R15" s="67"/>
      <c r="S15" s="67"/>
      <c r="T15" s="67"/>
      <c r="U15" s="5">
        <f t="shared" si="0"/>
        <v>108</v>
      </c>
      <c r="V15" s="6">
        <f t="shared" si="1"/>
        <v>6.75</v>
      </c>
    </row>
    <row r="16" spans="1:22" x14ac:dyDescent="0.25">
      <c r="A16" s="1" t="s">
        <v>28</v>
      </c>
      <c r="B16" s="7">
        <v>8</v>
      </c>
      <c r="C16" s="7">
        <v>9</v>
      </c>
      <c r="D16" s="7">
        <v>9</v>
      </c>
      <c r="E16" s="7">
        <v>7</v>
      </c>
      <c r="F16" s="61">
        <v>5</v>
      </c>
      <c r="G16" s="62">
        <v>9</v>
      </c>
      <c r="H16" s="7">
        <v>8</v>
      </c>
      <c r="I16" s="62">
        <v>8</v>
      </c>
      <c r="J16" s="61">
        <v>8</v>
      </c>
      <c r="K16" s="7">
        <v>6</v>
      </c>
      <c r="L16" s="7">
        <v>7</v>
      </c>
      <c r="M16" s="2">
        <v>8</v>
      </c>
      <c r="N16" s="7">
        <v>8</v>
      </c>
      <c r="O16" s="7">
        <v>9</v>
      </c>
      <c r="P16" s="7">
        <v>6</v>
      </c>
      <c r="Q16" s="7">
        <v>9</v>
      </c>
      <c r="R16" s="7">
        <v>9</v>
      </c>
      <c r="S16" s="7">
        <v>9</v>
      </c>
      <c r="T16" s="67"/>
      <c r="U16" s="5">
        <f t="shared" si="0"/>
        <v>142</v>
      </c>
      <c r="V16" s="6">
        <f t="shared" si="1"/>
        <v>7.8888888888888893</v>
      </c>
    </row>
    <row r="17" spans="1:22" x14ac:dyDescent="0.25">
      <c r="A17" s="1" t="s">
        <v>25</v>
      </c>
      <c r="B17" s="7">
        <v>8</v>
      </c>
      <c r="C17" s="7">
        <v>8</v>
      </c>
      <c r="D17" s="7">
        <v>9</v>
      </c>
      <c r="E17" s="7">
        <v>7</v>
      </c>
      <c r="F17" s="61">
        <v>9</v>
      </c>
      <c r="G17" s="62">
        <v>9</v>
      </c>
      <c r="H17" s="7">
        <v>8</v>
      </c>
      <c r="I17" s="61">
        <v>8</v>
      </c>
      <c r="J17" s="61">
        <v>8</v>
      </c>
      <c r="K17" s="7">
        <v>8</v>
      </c>
      <c r="L17" s="7">
        <v>7</v>
      </c>
      <c r="M17" s="7">
        <v>8</v>
      </c>
      <c r="N17" s="7">
        <v>9</v>
      </c>
      <c r="O17" s="7">
        <v>9</v>
      </c>
      <c r="P17" s="7">
        <v>8</v>
      </c>
      <c r="Q17" s="7">
        <v>8</v>
      </c>
      <c r="R17" s="67"/>
      <c r="S17" s="67"/>
      <c r="T17" s="67"/>
      <c r="U17" s="5">
        <f t="shared" si="0"/>
        <v>131</v>
      </c>
      <c r="V17" s="6">
        <f t="shared" si="1"/>
        <v>8.1875</v>
      </c>
    </row>
    <row r="18" spans="1:22" x14ac:dyDescent="0.25">
      <c r="A18" s="1" t="s">
        <v>18</v>
      </c>
      <c r="B18" s="7">
        <v>8</v>
      </c>
      <c r="C18" s="7">
        <v>9</v>
      </c>
      <c r="D18" s="7">
        <v>8</v>
      </c>
      <c r="E18" s="7">
        <v>8</v>
      </c>
      <c r="F18" s="61">
        <v>9</v>
      </c>
      <c r="G18" s="62">
        <v>8</v>
      </c>
      <c r="H18" s="7">
        <v>8</v>
      </c>
      <c r="I18" s="61">
        <v>8</v>
      </c>
      <c r="J18" s="61">
        <v>7</v>
      </c>
      <c r="K18" s="7">
        <v>7</v>
      </c>
      <c r="L18" s="7">
        <v>8</v>
      </c>
      <c r="M18" s="7">
        <v>9</v>
      </c>
      <c r="N18" s="7">
        <v>9</v>
      </c>
      <c r="O18" s="7">
        <v>7</v>
      </c>
      <c r="P18" s="7">
        <v>8</v>
      </c>
      <c r="Q18" s="7">
        <v>8</v>
      </c>
      <c r="R18" s="67"/>
      <c r="S18" s="67"/>
      <c r="T18" s="67"/>
      <c r="U18" s="5">
        <f t="shared" si="0"/>
        <v>129</v>
      </c>
      <c r="V18" s="6">
        <f t="shared" si="1"/>
        <v>8.0625</v>
      </c>
    </row>
    <row r="19" spans="1:22" x14ac:dyDescent="0.25">
      <c r="A19" s="1" t="s">
        <v>17</v>
      </c>
      <c r="B19" s="7">
        <v>8</v>
      </c>
      <c r="C19" s="7">
        <v>8</v>
      </c>
      <c r="D19" s="7">
        <v>8</v>
      </c>
      <c r="E19" s="7">
        <v>8</v>
      </c>
      <c r="F19" s="61">
        <v>9</v>
      </c>
      <c r="G19" s="62">
        <v>9</v>
      </c>
      <c r="H19" s="7">
        <v>8</v>
      </c>
      <c r="I19" s="62">
        <v>8</v>
      </c>
      <c r="J19" s="62">
        <v>9</v>
      </c>
      <c r="K19" s="7">
        <v>9</v>
      </c>
      <c r="L19" s="7">
        <v>8</v>
      </c>
      <c r="M19" s="59" t="s">
        <v>59</v>
      </c>
      <c r="N19" s="7">
        <v>6</v>
      </c>
      <c r="O19" s="7">
        <v>9</v>
      </c>
      <c r="P19" s="7">
        <v>8</v>
      </c>
      <c r="Q19" s="7">
        <v>8</v>
      </c>
      <c r="R19" s="7">
        <v>7</v>
      </c>
      <c r="S19" s="67"/>
      <c r="T19" s="67"/>
      <c r="U19" s="5">
        <f t="shared" si="0"/>
        <v>130</v>
      </c>
      <c r="V19" s="6">
        <f t="shared" si="1"/>
        <v>8.125</v>
      </c>
    </row>
    <row r="20" spans="1:22" x14ac:dyDescent="0.25">
      <c r="A20" s="1" t="s">
        <v>20</v>
      </c>
      <c r="B20" s="7">
        <v>9</v>
      </c>
      <c r="C20" s="7">
        <v>9</v>
      </c>
      <c r="D20" s="2">
        <v>8</v>
      </c>
      <c r="E20" s="7">
        <v>7</v>
      </c>
      <c r="F20" s="61">
        <v>9</v>
      </c>
      <c r="G20" s="62">
        <v>8</v>
      </c>
      <c r="H20" s="7">
        <v>8</v>
      </c>
      <c r="I20" s="61">
        <v>7</v>
      </c>
      <c r="J20" s="61">
        <v>8</v>
      </c>
      <c r="K20" s="7">
        <v>9</v>
      </c>
      <c r="L20" s="7">
        <v>9</v>
      </c>
      <c r="M20" s="7">
        <v>8</v>
      </c>
      <c r="N20" s="7">
        <v>9</v>
      </c>
      <c r="O20" s="7">
        <v>7</v>
      </c>
      <c r="P20" s="7">
        <v>6</v>
      </c>
      <c r="Q20" s="7">
        <v>8</v>
      </c>
      <c r="R20" s="67"/>
      <c r="S20" s="67"/>
      <c r="T20" s="67"/>
      <c r="U20" s="5">
        <f t="shared" si="0"/>
        <v>129</v>
      </c>
      <c r="V20" s="6">
        <f t="shared" si="1"/>
        <v>8.0625</v>
      </c>
    </row>
    <row r="21" spans="1:22" x14ac:dyDescent="0.25">
      <c r="A21" s="1" t="s">
        <v>34</v>
      </c>
      <c r="B21" s="7">
        <v>9</v>
      </c>
      <c r="C21" s="7">
        <v>9</v>
      </c>
      <c r="D21" s="7">
        <v>8</v>
      </c>
      <c r="E21" s="7">
        <v>8</v>
      </c>
      <c r="F21" s="62">
        <v>9</v>
      </c>
      <c r="G21" s="62">
        <v>8</v>
      </c>
      <c r="H21" s="7">
        <v>9</v>
      </c>
      <c r="I21" s="61">
        <v>8</v>
      </c>
      <c r="J21" s="61">
        <v>9</v>
      </c>
      <c r="K21" s="7">
        <v>7</v>
      </c>
      <c r="L21" s="7">
        <v>9</v>
      </c>
      <c r="M21" s="7">
        <v>9</v>
      </c>
      <c r="N21" s="2">
        <v>7</v>
      </c>
      <c r="O21" s="7">
        <v>9</v>
      </c>
      <c r="P21" s="7">
        <v>8</v>
      </c>
      <c r="Q21" s="7">
        <v>8</v>
      </c>
      <c r="R21" s="67"/>
      <c r="S21" s="67"/>
      <c r="T21" s="67"/>
      <c r="U21" s="5">
        <f t="shared" si="0"/>
        <v>134</v>
      </c>
      <c r="V21" s="6">
        <f t="shared" si="1"/>
        <v>8.375</v>
      </c>
    </row>
    <row r="22" spans="1:22" x14ac:dyDescent="0.25">
      <c r="A22" s="1" t="s">
        <v>26</v>
      </c>
      <c r="B22" s="7">
        <v>9</v>
      </c>
      <c r="C22" s="7">
        <v>9</v>
      </c>
      <c r="D22" s="7">
        <v>9</v>
      </c>
      <c r="E22" s="58">
        <v>-1</v>
      </c>
      <c r="F22" s="7">
        <v>9</v>
      </c>
      <c r="G22" s="7">
        <v>9</v>
      </c>
      <c r="H22" s="7">
        <v>8</v>
      </c>
      <c r="I22" s="61">
        <v>9</v>
      </c>
      <c r="J22" s="61">
        <v>8</v>
      </c>
      <c r="K22" s="7">
        <v>9</v>
      </c>
      <c r="L22" s="7">
        <v>9</v>
      </c>
      <c r="M22" s="7">
        <v>9</v>
      </c>
      <c r="N22" s="7">
        <v>8</v>
      </c>
      <c r="O22" s="7">
        <v>8</v>
      </c>
      <c r="P22" s="7">
        <v>8</v>
      </c>
      <c r="Q22" s="7">
        <v>8</v>
      </c>
      <c r="R22" s="67"/>
      <c r="S22" s="67"/>
      <c r="T22" s="67"/>
      <c r="U22" s="5">
        <f t="shared" si="0"/>
        <v>128</v>
      </c>
      <c r="V22" s="6">
        <f t="shared" si="1"/>
        <v>8</v>
      </c>
    </row>
    <row r="23" spans="1:22" x14ac:dyDescent="0.25">
      <c r="A23" s="3"/>
    </row>
    <row r="24" spans="1:22" x14ac:dyDescent="0.25">
      <c r="A24" s="1" t="s">
        <v>49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2648</v>
      </c>
      <c r="V24" s="14">
        <f>+U24/COUNT(B3:T22)</f>
        <v>8.0731707317073162</v>
      </c>
    </row>
    <row r="25" spans="1:22" x14ac:dyDescent="0.25">
      <c r="A25" s="1" t="s">
        <v>50</v>
      </c>
    </row>
    <row r="26" spans="1:22" x14ac:dyDescent="0.25">
      <c r="T26" s="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"/>
  <sheetViews>
    <sheetView zoomScaleNormal="100" workbookViewId="0">
      <pane xSplit="1" topLeftCell="B1" activePane="topRight" state="frozen"/>
      <selection pane="topRight" activeCell="T17" sqref="T17"/>
    </sheetView>
  </sheetViews>
  <sheetFormatPr defaultColWidth="9.140625" defaultRowHeight="14.1" customHeight="1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8.5703125" style="6" bestFit="1" customWidth="1"/>
    <col min="23" max="25" width="9.140625" style="1"/>
    <col min="26" max="26" width="16.42578125" style="8" bestFit="1" customWidth="1"/>
    <col min="27" max="16384" width="9.140625" style="1"/>
  </cols>
  <sheetData>
    <row r="1" spans="1:26" ht="15" x14ac:dyDescent="0.25">
      <c r="A1" s="31" t="s">
        <v>53</v>
      </c>
      <c r="B1" s="37"/>
      <c r="C1" s="37"/>
      <c r="D1" s="37"/>
      <c r="E1" s="37"/>
      <c r="F1" s="37"/>
      <c r="G1" s="37"/>
      <c r="H1" s="37"/>
      <c r="I1" s="37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6" s="4" customFormat="1" ht="15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  <c r="Z2" s="19"/>
    </row>
    <row r="3" spans="1:26" ht="15" x14ac:dyDescent="0.25">
      <c r="A3" s="1" t="s">
        <v>21</v>
      </c>
      <c r="B3" s="7">
        <v>7</v>
      </c>
      <c r="C3" s="7">
        <v>8</v>
      </c>
      <c r="D3" s="7">
        <v>8</v>
      </c>
      <c r="E3" s="7">
        <v>8</v>
      </c>
      <c r="F3" s="7">
        <v>7</v>
      </c>
      <c r="G3" s="7">
        <v>8</v>
      </c>
      <c r="H3" s="7">
        <v>5</v>
      </c>
      <c r="I3" s="61">
        <v>9</v>
      </c>
      <c r="J3" s="61">
        <v>9</v>
      </c>
      <c r="K3" s="7">
        <v>7</v>
      </c>
      <c r="L3" s="7">
        <v>7</v>
      </c>
      <c r="M3" s="2">
        <v>8</v>
      </c>
      <c r="N3" s="7">
        <v>8</v>
      </c>
      <c r="O3" s="7">
        <v>7</v>
      </c>
      <c r="P3" s="7">
        <v>6</v>
      </c>
      <c r="Q3" s="7">
        <v>6</v>
      </c>
      <c r="R3" s="67"/>
      <c r="S3" s="67"/>
      <c r="T3" s="67"/>
      <c r="U3" s="5">
        <f>SUM(B3:T3)</f>
        <v>118</v>
      </c>
      <c r="V3" s="6">
        <f t="shared" ref="V3:V22" si="0">+U3/COUNT(B3:T3)</f>
        <v>7.375</v>
      </c>
    </row>
    <row r="4" spans="1:26" ht="15" x14ac:dyDescent="0.25">
      <c r="A4" s="1" t="s">
        <v>30</v>
      </c>
      <c r="B4" s="7">
        <v>9</v>
      </c>
      <c r="C4" s="7">
        <v>9</v>
      </c>
      <c r="D4" s="7">
        <v>9</v>
      </c>
      <c r="E4" s="7">
        <v>9</v>
      </c>
      <c r="F4" s="62">
        <v>10</v>
      </c>
      <c r="G4" s="7">
        <v>9</v>
      </c>
      <c r="H4" s="7">
        <v>8</v>
      </c>
      <c r="I4" s="61">
        <v>9</v>
      </c>
      <c r="J4" s="61">
        <v>7</v>
      </c>
      <c r="K4" s="7">
        <v>7</v>
      </c>
      <c r="L4" s="7">
        <v>8</v>
      </c>
      <c r="M4" s="59" t="s">
        <v>59</v>
      </c>
      <c r="N4" s="7">
        <v>7</v>
      </c>
      <c r="O4" s="7">
        <v>8</v>
      </c>
      <c r="P4" s="7">
        <v>9</v>
      </c>
      <c r="Q4" s="7">
        <v>8</v>
      </c>
      <c r="R4" s="67"/>
      <c r="S4" s="67"/>
      <c r="T4" s="67"/>
      <c r="U4" s="5">
        <f t="shared" ref="U4:U22" si="1">SUM(B4:T4)</f>
        <v>126</v>
      </c>
      <c r="V4" s="6">
        <f t="shared" si="0"/>
        <v>8.4</v>
      </c>
    </row>
    <row r="5" spans="1:26" ht="15" x14ac:dyDescent="0.25">
      <c r="A5" s="1" t="s">
        <v>35</v>
      </c>
      <c r="B5" s="7">
        <v>9</v>
      </c>
      <c r="C5" s="7">
        <v>9</v>
      </c>
      <c r="D5" s="7">
        <v>9</v>
      </c>
      <c r="E5" s="7">
        <v>9</v>
      </c>
      <c r="F5" s="7">
        <v>7</v>
      </c>
      <c r="G5" s="7">
        <v>7</v>
      </c>
      <c r="H5" s="7">
        <v>7</v>
      </c>
      <c r="I5" s="62">
        <v>9</v>
      </c>
      <c r="J5" s="61">
        <v>9</v>
      </c>
      <c r="K5" s="7">
        <v>8</v>
      </c>
      <c r="L5" s="59" t="s">
        <v>59</v>
      </c>
      <c r="M5" s="7">
        <v>8</v>
      </c>
      <c r="N5" s="7">
        <v>9</v>
      </c>
      <c r="O5" s="7">
        <v>8</v>
      </c>
      <c r="P5" s="7">
        <v>9</v>
      </c>
      <c r="Q5" s="7">
        <v>9</v>
      </c>
      <c r="R5" s="67"/>
      <c r="S5" s="67"/>
      <c r="T5" s="67"/>
      <c r="U5" s="5">
        <f t="shared" si="1"/>
        <v>126</v>
      </c>
      <c r="V5" s="6">
        <f t="shared" si="0"/>
        <v>8.4</v>
      </c>
    </row>
    <row r="6" spans="1:26" ht="15" x14ac:dyDescent="0.25">
      <c r="A6" s="1" t="s">
        <v>22</v>
      </c>
      <c r="B6" s="7">
        <v>8</v>
      </c>
      <c r="C6" s="7">
        <v>9</v>
      </c>
      <c r="D6" s="7">
        <v>7</v>
      </c>
      <c r="E6" s="7">
        <v>8</v>
      </c>
      <c r="F6" s="7">
        <v>9</v>
      </c>
      <c r="G6" s="7">
        <v>6</v>
      </c>
      <c r="H6" s="7">
        <v>5</v>
      </c>
      <c r="I6" s="61">
        <v>7</v>
      </c>
      <c r="J6" s="61">
        <v>6</v>
      </c>
      <c r="K6" s="2">
        <v>8</v>
      </c>
      <c r="L6" s="7">
        <v>9</v>
      </c>
      <c r="M6" s="7">
        <v>9</v>
      </c>
      <c r="N6" s="7">
        <v>8</v>
      </c>
      <c r="O6" s="7">
        <v>7</v>
      </c>
      <c r="P6" s="7">
        <v>8</v>
      </c>
      <c r="Q6" s="7">
        <v>8</v>
      </c>
      <c r="R6" s="7">
        <v>9</v>
      </c>
      <c r="S6" s="67"/>
      <c r="T6" s="67"/>
      <c r="U6" s="5">
        <f t="shared" si="1"/>
        <v>131</v>
      </c>
      <c r="V6" s="6">
        <f t="shared" si="0"/>
        <v>7.7058823529411766</v>
      </c>
      <c r="Z6" s="21"/>
    </row>
    <row r="7" spans="1:26" ht="15" x14ac:dyDescent="0.25">
      <c r="A7" s="1" t="s">
        <v>29</v>
      </c>
      <c r="B7" s="7">
        <v>6</v>
      </c>
      <c r="C7" s="7">
        <v>8</v>
      </c>
      <c r="D7" s="7">
        <v>7</v>
      </c>
      <c r="E7" s="7">
        <v>7</v>
      </c>
      <c r="F7" s="7">
        <v>8</v>
      </c>
      <c r="G7" s="7">
        <v>6</v>
      </c>
      <c r="H7" s="7">
        <v>7</v>
      </c>
      <c r="I7" s="62">
        <v>8</v>
      </c>
      <c r="J7" s="61">
        <v>7</v>
      </c>
      <c r="K7" s="7">
        <v>8</v>
      </c>
      <c r="L7" s="7">
        <v>2</v>
      </c>
      <c r="M7" s="7">
        <v>9</v>
      </c>
      <c r="N7" s="7">
        <v>7</v>
      </c>
      <c r="O7" s="7">
        <v>7</v>
      </c>
      <c r="P7" s="7">
        <v>7</v>
      </c>
      <c r="Q7" s="7">
        <v>8</v>
      </c>
      <c r="R7" s="67"/>
      <c r="S7" s="67"/>
      <c r="T7" s="67"/>
      <c r="U7" s="5">
        <f t="shared" si="1"/>
        <v>112</v>
      </c>
      <c r="V7" s="6">
        <f t="shared" si="0"/>
        <v>7</v>
      </c>
      <c r="Z7" s="21"/>
    </row>
    <row r="8" spans="1:26" ht="15" x14ac:dyDescent="0.25">
      <c r="A8" s="1" t="s">
        <v>19</v>
      </c>
      <c r="B8" s="7">
        <v>9</v>
      </c>
      <c r="C8" s="7">
        <v>9</v>
      </c>
      <c r="D8" s="7">
        <v>8</v>
      </c>
      <c r="E8" s="7">
        <v>7</v>
      </c>
      <c r="F8" s="7">
        <v>9</v>
      </c>
      <c r="G8" s="7">
        <v>8</v>
      </c>
      <c r="H8" s="7">
        <v>8</v>
      </c>
      <c r="I8" s="62">
        <v>7</v>
      </c>
      <c r="J8" s="61">
        <v>8</v>
      </c>
      <c r="K8" s="7">
        <v>8</v>
      </c>
      <c r="L8" s="7">
        <v>9</v>
      </c>
      <c r="M8" s="59" t="s">
        <v>59</v>
      </c>
      <c r="N8" s="7">
        <v>8</v>
      </c>
      <c r="O8" s="7">
        <v>8</v>
      </c>
      <c r="P8" s="7">
        <v>8</v>
      </c>
      <c r="Q8" s="7">
        <v>8</v>
      </c>
      <c r="R8" s="67"/>
      <c r="S8" s="67"/>
      <c r="T8" s="67"/>
      <c r="U8" s="5">
        <f t="shared" si="1"/>
        <v>122</v>
      </c>
      <c r="V8" s="6">
        <f t="shared" si="0"/>
        <v>8.1333333333333329</v>
      </c>
      <c r="Z8" s="21"/>
    </row>
    <row r="9" spans="1:26" ht="15" x14ac:dyDescent="0.25">
      <c r="A9" s="1" t="s">
        <v>32</v>
      </c>
      <c r="B9" s="7">
        <v>9</v>
      </c>
      <c r="C9" s="7">
        <v>9</v>
      </c>
      <c r="D9" s="2">
        <v>8</v>
      </c>
      <c r="E9" s="7">
        <v>8</v>
      </c>
      <c r="F9" s="7">
        <v>9</v>
      </c>
      <c r="G9" s="7">
        <v>6</v>
      </c>
      <c r="H9" s="7">
        <v>8</v>
      </c>
      <c r="I9" s="62">
        <v>9</v>
      </c>
      <c r="J9" s="61">
        <v>6</v>
      </c>
      <c r="K9" s="7">
        <v>8</v>
      </c>
      <c r="L9" s="7">
        <v>8</v>
      </c>
      <c r="M9" s="7">
        <v>8</v>
      </c>
      <c r="N9" s="7">
        <v>8</v>
      </c>
      <c r="O9" s="7">
        <v>7</v>
      </c>
      <c r="P9" s="7">
        <v>9</v>
      </c>
      <c r="Q9" s="7">
        <v>8</v>
      </c>
      <c r="R9" s="67"/>
      <c r="S9" s="67"/>
      <c r="T9" s="67"/>
      <c r="U9" s="5">
        <f t="shared" si="1"/>
        <v>128</v>
      </c>
      <c r="V9" s="6">
        <f t="shared" si="0"/>
        <v>8</v>
      </c>
      <c r="Z9" s="21"/>
    </row>
    <row r="10" spans="1:26" ht="15" x14ac:dyDescent="0.25">
      <c r="A10" s="1" t="s">
        <v>16</v>
      </c>
      <c r="B10" s="7">
        <v>8</v>
      </c>
      <c r="C10" s="7">
        <v>9</v>
      </c>
      <c r="D10" s="7">
        <v>7</v>
      </c>
      <c r="E10" s="7">
        <v>9</v>
      </c>
      <c r="F10" s="7">
        <v>10</v>
      </c>
      <c r="G10" s="7">
        <v>8</v>
      </c>
      <c r="H10" s="7">
        <v>9</v>
      </c>
      <c r="I10" s="61">
        <v>8</v>
      </c>
      <c r="J10" s="61">
        <v>8</v>
      </c>
      <c r="K10" s="7">
        <v>8</v>
      </c>
      <c r="L10" s="7">
        <v>9</v>
      </c>
      <c r="M10" s="59" t="s">
        <v>59</v>
      </c>
      <c r="N10" s="7">
        <v>9</v>
      </c>
      <c r="O10" s="7">
        <v>7</v>
      </c>
      <c r="P10" s="7">
        <v>8</v>
      </c>
      <c r="Q10" s="7">
        <v>7</v>
      </c>
      <c r="R10" s="7">
        <v>8</v>
      </c>
      <c r="S10" s="7">
        <v>9</v>
      </c>
      <c r="T10" s="67"/>
      <c r="U10" s="5">
        <f t="shared" si="1"/>
        <v>141</v>
      </c>
      <c r="V10" s="6">
        <f t="shared" si="0"/>
        <v>8.2941176470588243</v>
      </c>
      <c r="Z10" s="21"/>
    </row>
    <row r="11" spans="1:26" ht="15" x14ac:dyDescent="0.25">
      <c r="A11" s="1" t="s">
        <v>24</v>
      </c>
      <c r="B11" s="7">
        <v>9</v>
      </c>
      <c r="C11" s="7">
        <v>9</v>
      </c>
      <c r="D11" s="7">
        <v>8</v>
      </c>
      <c r="E11" s="7">
        <v>9</v>
      </c>
      <c r="F11" s="7">
        <v>9</v>
      </c>
      <c r="G11" s="7">
        <v>7</v>
      </c>
      <c r="H11" s="7">
        <v>8</v>
      </c>
      <c r="I11" s="61">
        <v>7</v>
      </c>
      <c r="J11" s="61">
        <v>8</v>
      </c>
      <c r="K11" s="2">
        <v>8</v>
      </c>
      <c r="L11" s="7">
        <v>8</v>
      </c>
      <c r="M11" s="7">
        <v>9</v>
      </c>
      <c r="N11" s="7">
        <v>9</v>
      </c>
      <c r="O11" s="7">
        <v>7</v>
      </c>
      <c r="P11" s="7">
        <v>8</v>
      </c>
      <c r="Q11" s="7">
        <v>8</v>
      </c>
      <c r="R11" s="67"/>
      <c r="S11" s="67"/>
      <c r="T11" s="67"/>
      <c r="U11" s="5">
        <f t="shared" si="1"/>
        <v>131</v>
      </c>
      <c r="V11" s="6">
        <f t="shared" si="0"/>
        <v>8.1875</v>
      </c>
      <c r="Z11" s="21"/>
    </row>
    <row r="12" spans="1:26" ht="15" x14ac:dyDescent="0.25">
      <c r="A12" s="1" t="s">
        <v>15</v>
      </c>
      <c r="B12" s="7">
        <v>9</v>
      </c>
      <c r="C12" s="7">
        <v>9</v>
      </c>
      <c r="D12" s="7">
        <v>8</v>
      </c>
      <c r="E12" s="7">
        <v>8</v>
      </c>
      <c r="F12" s="7">
        <v>9</v>
      </c>
      <c r="G12" s="7">
        <v>9</v>
      </c>
      <c r="H12" s="7">
        <v>9</v>
      </c>
      <c r="I12" s="61">
        <v>9</v>
      </c>
      <c r="J12" s="61">
        <v>7</v>
      </c>
      <c r="K12" s="7">
        <v>8</v>
      </c>
      <c r="L12" s="59" t="s">
        <v>59</v>
      </c>
      <c r="M12" s="2">
        <v>9</v>
      </c>
      <c r="N12" s="7">
        <v>7</v>
      </c>
      <c r="O12" s="7">
        <v>9</v>
      </c>
      <c r="P12" s="7">
        <v>8</v>
      </c>
      <c r="Q12" s="7">
        <v>8</v>
      </c>
      <c r="R12" s="7">
        <v>9</v>
      </c>
      <c r="S12" s="7">
        <v>9</v>
      </c>
      <c r="T12" s="7">
        <v>8</v>
      </c>
      <c r="U12" s="5">
        <f t="shared" si="1"/>
        <v>152</v>
      </c>
      <c r="V12" s="6">
        <f t="shared" si="0"/>
        <v>8.4444444444444446</v>
      </c>
      <c r="Z12" s="21"/>
    </row>
    <row r="13" spans="1:26" ht="15" x14ac:dyDescent="0.25">
      <c r="A13" s="1" t="s">
        <v>31</v>
      </c>
      <c r="B13" s="7">
        <v>9</v>
      </c>
      <c r="C13" s="7">
        <v>9</v>
      </c>
      <c r="D13" s="7">
        <v>8</v>
      </c>
      <c r="E13" s="7">
        <v>8</v>
      </c>
      <c r="F13" s="7">
        <v>8</v>
      </c>
      <c r="G13" s="7">
        <v>8</v>
      </c>
      <c r="H13" s="7">
        <v>8</v>
      </c>
      <c r="I13" s="62">
        <v>6</v>
      </c>
      <c r="J13" s="61">
        <v>8</v>
      </c>
      <c r="K13" s="2">
        <v>7</v>
      </c>
      <c r="L13" s="7">
        <v>8</v>
      </c>
      <c r="M13" s="59" t="s">
        <v>59</v>
      </c>
      <c r="N13" s="7">
        <v>9</v>
      </c>
      <c r="O13" s="7">
        <v>7</v>
      </c>
      <c r="P13" s="7">
        <v>9</v>
      </c>
      <c r="Q13" s="7">
        <v>6</v>
      </c>
      <c r="R13" s="67"/>
      <c r="S13" s="67"/>
      <c r="T13" s="67"/>
      <c r="U13" s="5">
        <f t="shared" si="1"/>
        <v>118</v>
      </c>
      <c r="V13" s="6">
        <f t="shared" si="0"/>
        <v>7.8666666666666663</v>
      </c>
      <c r="Z13" s="21"/>
    </row>
    <row r="14" spans="1:26" ht="15" x14ac:dyDescent="0.25">
      <c r="A14" s="1" t="s">
        <v>33</v>
      </c>
      <c r="B14" s="7">
        <v>9</v>
      </c>
      <c r="C14" s="7">
        <v>9</v>
      </c>
      <c r="D14" s="2">
        <v>9</v>
      </c>
      <c r="E14" s="7">
        <v>5</v>
      </c>
      <c r="F14" s="7">
        <v>9</v>
      </c>
      <c r="G14" s="7">
        <v>8</v>
      </c>
      <c r="H14" s="7">
        <v>8</v>
      </c>
      <c r="I14" s="62">
        <v>8</v>
      </c>
      <c r="J14" s="61">
        <v>8</v>
      </c>
      <c r="K14" s="7">
        <v>8</v>
      </c>
      <c r="L14" s="7">
        <v>7</v>
      </c>
      <c r="M14" s="7">
        <v>9</v>
      </c>
      <c r="N14" s="7">
        <v>9</v>
      </c>
      <c r="O14" s="7">
        <v>9</v>
      </c>
      <c r="P14" s="7">
        <v>6</v>
      </c>
      <c r="Q14" s="7">
        <v>8</v>
      </c>
      <c r="R14" s="7">
        <v>9</v>
      </c>
      <c r="S14" s="67"/>
      <c r="T14" s="67"/>
      <c r="U14" s="5">
        <f t="shared" si="1"/>
        <v>138</v>
      </c>
      <c r="V14" s="6">
        <f t="shared" si="0"/>
        <v>8.117647058823529</v>
      </c>
      <c r="Z14" s="21"/>
    </row>
    <row r="15" spans="1:26" ht="15" x14ac:dyDescent="0.25">
      <c r="A15" s="1" t="s">
        <v>23</v>
      </c>
      <c r="B15" s="7">
        <v>7</v>
      </c>
      <c r="C15" s="7">
        <v>9</v>
      </c>
      <c r="D15" s="7">
        <v>9</v>
      </c>
      <c r="E15" s="7">
        <v>8</v>
      </c>
      <c r="F15" s="7">
        <v>7</v>
      </c>
      <c r="G15" s="7">
        <v>9</v>
      </c>
      <c r="H15" s="7">
        <v>7</v>
      </c>
      <c r="I15" s="61">
        <v>7</v>
      </c>
      <c r="J15" s="61">
        <v>8</v>
      </c>
      <c r="K15" s="7">
        <v>7</v>
      </c>
      <c r="L15" s="7">
        <v>7</v>
      </c>
      <c r="M15" s="7">
        <v>9</v>
      </c>
      <c r="N15" s="7">
        <v>7</v>
      </c>
      <c r="O15" s="7">
        <v>8</v>
      </c>
      <c r="P15" s="7">
        <v>8</v>
      </c>
      <c r="Q15" s="7">
        <v>7</v>
      </c>
      <c r="R15" s="67"/>
      <c r="S15" s="67"/>
      <c r="T15" s="67"/>
      <c r="U15" s="5">
        <f t="shared" si="1"/>
        <v>124</v>
      </c>
      <c r="V15" s="6">
        <f t="shared" si="0"/>
        <v>7.75</v>
      </c>
      <c r="Z15" s="21"/>
    </row>
    <row r="16" spans="1:26" ht="15" x14ac:dyDescent="0.25">
      <c r="A16" s="1" t="s">
        <v>28</v>
      </c>
      <c r="B16" s="7">
        <v>9</v>
      </c>
      <c r="C16" s="7">
        <v>9</v>
      </c>
      <c r="D16" s="7">
        <v>8</v>
      </c>
      <c r="E16" s="7">
        <v>5</v>
      </c>
      <c r="F16" s="7">
        <v>8</v>
      </c>
      <c r="G16" s="7">
        <v>8</v>
      </c>
      <c r="H16" s="7">
        <v>6</v>
      </c>
      <c r="I16" s="61">
        <v>8</v>
      </c>
      <c r="J16" s="61">
        <v>8</v>
      </c>
      <c r="K16" s="7">
        <v>8</v>
      </c>
      <c r="L16" s="7">
        <v>6</v>
      </c>
      <c r="M16" s="7">
        <v>9</v>
      </c>
      <c r="N16" s="7">
        <v>7</v>
      </c>
      <c r="O16" s="7">
        <v>8</v>
      </c>
      <c r="P16" s="7">
        <v>7</v>
      </c>
      <c r="Q16" s="7">
        <v>6</v>
      </c>
      <c r="R16" s="7">
        <v>6</v>
      </c>
      <c r="S16" s="7">
        <v>7</v>
      </c>
      <c r="T16" s="67"/>
      <c r="U16" s="5">
        <f t="shared" si="1"/>
        <v>133</v>
      </c>
      <c r="V16" s="6">
        <f t="shared" si="0"/>
        <v>7.3888888888888893</v>
      </c>
      <c r="Z16" s="21"/>
    </row>
    <row r="17" spans="1:26" ht="15" x14ac:dyDescent="0.25">
      <c r="A17" s="1" t="s">
        <v>25</v>
      </c>
      <c r="B17" s="7">
        <v>7</v>
      </c>
      <c r="C17" s="7">
        <v>9</v>
      </c>
      <c r="D17" s="7">
        <v>8</v>
      </c>
      <c r="E17" s="7">
        <v>8</v>
      </c>
      <c r="F17" s="7">
        <v>8</v>
      </c>
      <c r="G17" s="7">
        <v>7</v>
      </c>
      <c r="H17" s="7">
        <v>8</v>
      </c>
      <c r="I17" s="62">
        <v>8</v>
      </c>
      <c r="J17" s="61">
        <v>9</v>
      </c>
      <c r="K17" s="7">
        <v>7</v>
      </c>
      <c r="L17" s="7">
        <v>8</v>
      </c>
      <c r="M17" s="7">
        <v>8</v>
      </c>
      <c r="N17" s="7">
        <v>7</v>
      </c>
      <c r="O17" s="7">
        <v>8</v>
      </c>
      <c r="P17" s="7">
        <v>9</v>
      </c>
      <c r="Q17" s="7">
        <v>7</v>
      </c>
      <c r="R17" s="67"/>
      <c r="S17" s="67"/>
      <c r="T17" s="67"/>
      <c r="U17" s="5">
        <f t="shared" si="1"/>
        <v>126</v>
      </c>
      <c r="V17" s="6">
        <f t="shared" si="0"/>
        <v>7.875</v>
      </c>
      <c r="Z17" s="20"/>
    </row>
    <row r="18" spans="1:26" ht="15" x14ac:dyDescent="0.25">
      <c r="A18" s="1" t="s">
        <v>18</v>
      </c>
      <c r="B18" s="7">
        <v>8</v>
      </c>
      <c r="C18" s="7">
        <v>8</v>
      </c>
      <c r="D18" s="7">
        <v>9</v>
      </c>
      <c r="E18" s="7">
        <v>7</v>
      </c>
      <c r="F18" s="7">
        <v>8</v>
      </c>
      <c r="G18" s="7">
        <v>7</v>
      </c>
      <c r="H18" s="7">
        <v>8</v>
      </c>
      <c r="I18" s="61">
        <v>9</v>
      </c>
      <c r="J18" s="61">
        <v>8</v>
      </c>
      <c r="K18" s="7">
        <v>8</v>
      </c>
      <c r="L18" s="58">
        <v>-1</v>
      </c>
      <c r="M18" s="2">
        <v>7</v>
      </c>
      <c r="N18" s="7">
        <v>8</v>
      </c>
      <c r="O18" s="7">
        <v>8</v>
      </c>
      <c r="P18" s="7">
        <v>7</v>
      </c>
      <c r="Q18" s="7">
        <v>9</v>
      </c>
      <c r="R18" s="67"/>
      <c r="S18" s="67"/>
      <c r="T18" s="67"/>
      <c r="U18" s="5">
        <f>SUM(B18:T18)</f>
        <v>118</v>
      </c>
      <c r="V18" s="6">
        <f t="shared" si="0"/>
        <v>7.375</v>
      </c>
      <c r="Z18" s="20"/>
    </row>
    <row r="19" spans="1:26" ht="15" x14ac:dyDescent="0.25">
      <c r="A19" s="1" t="s">
        <v>17</v>
      </c>
      <c r="B19" s="7">
        <v>8</v>
      </c>
      <c r="C19" s="7">
        <v>9</v>
      </c>
      <c r="D19" s="7">
        <v>9</v>
      </c>
      <c r="E19" s="7">
        <v>9</v>
      </c>
      <c r="F19" s="7">
        <v>9</v>
      </c>
      <c r="G19" s="7">
        <v>8</v>
      </c>
      <c r="H19" s="7">
        <v>7</v>
      </c>
      <c r="I19" s="62">
        <v>7</v>
      </c>
      <c r="J19" s="61">
        <v>9</v>
      </c>
      <c r="K19" s="7">
        <v>7</v>
      </c>
      <c r="L19" s="7">
        <v>9</v>
      </c>
      <c r="M19" s="2">
        <v>9</v>
      </c>
      <c r="N19" s="7">
        <v>8</v>
      </c>
      <c r="O19" s="7">
        <v>8</v>
      </c>
      <c r="P19" s="7">
        <v>9</v>
      </c>
      <c r="Q19" s="7">
        <v>9</v>
      </c>
      <c r="R19" s="67"/>
      <c r="S19" s="67"/>
      <c r="T19" s="67"/>
      <c r="U19" s="5">
        <f t="shared" si="1"/>
        <v>134</v>
      </c>
      <c r="V19" s="6">
        <f t="shared" si="0"/>
        <v>8.375</v>
      </c>
      <c r="Z19" s="20"/>
    </row>
    <row r="20" spans="1:26" ht="15" x14ac:dyDescent="0.25">
      <c r="A20" s="1" t="s">
        <v>20</v>
      </c>
      <c r="B20" s="7">
        <v>9</v>
      </c>
      <c r="C20" s="7">
        <v>9</v>
      </c>
      <c r="D20" s="7">
        <v>8</v>
      </c>
      <c r="E20" s="7">
        <v>8</v>
      </c>
      <c r="F20" s="7">
        <v>9</v>
      </c>
      <c r="G20" s="7">
        <v>4</v>
      </c>
      <c r="H20" s="7">
        <v>8</v>
      </c>
      <c r="I20" s="61">
        <v>7</v>
      </c>
      <c r="J20" s="61">
        <v>9</v>
      </c>
      <c r="K20" s="7">
        <v>8</v>
      </c>
      <c r="L20" s="7">
        <v>7</v>
      </c>
      <c r="M20" s="7">
        <v>9</v>
      </c>
      <c r="N20" s="7">
        <v>8</v>
      </c>
      <c r="O20" s="7">
        <v>8</v>
      </c>
      <c r="P20" s="7">
        <v>8</v>
      </c>
      <c r="Q20" s="7">
        <v>8</v>
      </c>
      <c r="R20" s="67"/>
      <c r="S20" s="67"/>
      <c r="T20" s="67"/>
      <c r="U20" s="5">
        <f t="shared" si="1"/>
        <v>127</v>
      </c>
      <c r="V20" s="6">
        <f t="shared" si="0"/>
        <v>7.9375</v>
      </c>
      <c r="Z20" s="20"/>
    </row>
    <row r="21" spans="1:26" ht="15" x14ac:dyDescent="0.25">
      <c r="A21" s="1" t="s">
        <v>34</v>
      </c>
      <c r="B21" s="7">
        <v>9</v>
      </c>
      <c r="C21" s="7">
        <v>7</v>
      </c>
      <c r="D21" s="7">
        <v>6</v>
      </c>
      <c r="E21" s="7">
        <v>9</v>
      </c>
      <c r="F21" s="7">
        <v>5</v>
      </c>
      <c r="G21" s="7">
        <v>9</v>
      </c>
      <c r="H21" s="7">
        <v>8</v>
      </c>
      <c r="I21" s="61">
        <v>7</v>
      </c>
      <c r="J21" s="61">
        <v>8</v>
      </c>
      <c r="K21" s="7">
        <v>9</v>
      </c>
      <c r="L21" s="7">
        <v>8</v>
      </c>
      <c r="M21" s="7">
        <v>9</v>
      </c>
      <c r="N21" s="7">
        <v>9</v>
      </c>
      <c r="O21" s="7">
        <v>8</v>
      </c>
      <c r="P21" s="7">
        <v>6</v>
      </c>
      <c r="Q21" s="7">
        <v>9</v>
      </c>
      <c r="R21" s="67"/>
      <c r="S21" s="67"/>
      <c r="T21" s="67"/>
      <c r="U21" s="5">
        <f>SUM(B21:T21)</f>
        <v>126</v>
      </c>
      <c r="V21" s="6">
        <f t="shared" si="0"/>
        <v>7.875</v>
      </c>
      <c r="Z21" s="21"/>
    </row>
    <row r="22" spans="1:26" ht="15" x14ac:dyDescent="0.25">
      <c r="A22" s="1" t="s">
        <v>26</v>
      </c>
      <c r="B22" s="7">
        <v>9</v>
      </c>
      <c r="C22" s="62">
        <v>8</v>
      </c>
      <c r="D22" s="7">
        <v>8</v>
      </c>
      <c r="E22" s="7">
        <v>9</v>
      </c>
      <c r="F22" s="7">
        <v>8</v>
      </c>
      <c r="G22" s="7">
        <v>8</v>
      </c>
      <c r="H22" s="7">
        <v>7</v>
      </c>
      <c r="I22" s="62">
        <v>8</v>
      </c>
      <c r="J22" s="61">
        <v>9</v>
      </c>
      <c r="K22" s="7">
        <v>9</v>
      </c>
      <c r="L22" s="7">
        <v>7</v>
      </c>
      <c r="M22" s="2">
        <v>9</v>
      </c>
      <c r="N22" s="7">
        <v>8</v>
      </c>
      <c r="O22" s="7">
        <v>8</v>
      </c>
      <c r="P22" s="7">
        <v>8</v>
      </c>
      <c r="Q22" s="7">
        <v>6</v>
      </c>
      <c r="R22" s="7">
        <v>9</v>
      </c>
      <c r="S22" s="7">
        <v>8</v>
      </c>
      <c r="T22" s="7">
        <v>8</v>
      </c>
      <c r="U22" s="5">
        <f t="shared" si="1"/>
        <v>154</v>
      </c>
      <c r="V22" s="6">
        <f t="shared" si="0"/>
        <v>8.1052631578947363</v>
      </c>
      <c r="Z22" s="20"/>
    </row>
    <row r="23" spans="1:26" ht="15" x14ac:dyDescent="0.25">
      <c r="A23" s="3"/>
      <c r="J23" s="61"/>
      <c r="Z23" s="20"/>
    </row>
    <row r="24" spans="1:26" ht="15" x14ac:dyDescent="0.25">
      <c r="A24" s="1" t="s">
        <v>50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2585</v>
      </c>
      <c r="V24" s="14">
        <f>+U24/COUNT(B3:T22)</f>
        <v>7.9294478527607364</v>
      </c>
      <c r="Z24" s="20"/>
    </row>
    <row r="25" spans="1:26" ht="15" x14ac:dyDescent="0.25">
      <c r="A25" s="1" t="s">
        <v>54</v>
      </c>
      <c r="Z25" s="20"/>
    </row>
    <row r="26" spans="1:26" ht="15" x14ac:dyDescent="0.25">
      <c r="A26" s="1" t="s">
        <v>55</v>
      </c>
      <c r="T26" s="8"/>
      <c r="Z26" s="20"/>
    </row>
    <row r="27" spans="1:26" ht="15" x14ac:dyDescent="0.25">
      <c r="Z27" s="20"/>
    </row>
    <row r="28" spans="1:26" ht="15" x14ac:dyDescent="0.25">
      <c r="Z28" s="20"/>
    </row>
    <row r="29" spans="1:26" ht="14.1" customHeight="1" x14ac:dyDescent="0.25">
      <c r="Z29" s="20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"/>
  <sheetViews>
    <sheetView zoomScaleNormal="100" workbookViewId="0">
      <pane xSplit="1" topLeftCell="B1" activePane="topRight" state="frozen"/>
      <selection pane="topRight" activeCell="T13" sqref="T13"/>
    </sheetView>
  </sheetViews>
  <sheetFormatPr defaultColWidth="9.140625" defaultRowHeight="15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8.5703125" style="6" bestFit="1" customWidth="1"/>
    <col min="23" max="16384" width="9.140625" style="1"/>
  </cols>
  <sheetData>
    <row r="1" spans="1:22" x14ac:dyDescent="0.25">
      <c r="A1" s="31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2" s="4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2">
        <v>8</v>
      </c>
      <c r="E3" s="7">
        <v>7</v>
      </c>
      <c r="F3" s="7">
        <v>9</v>
      </c>
      <c r="G3" s="7">
        <v>8</v>
      </c>
      <c r="H3" s="62">
        <v>8</v>
      </c>
      <c r="I3" s="62">
        <v>8</v>
      </c>
      <c r="J3" s="62">
        <v>8</v>
      </c>
      <c r="K3" s="2">
        <v>8</v>
      </c>
      <c r="L3" s="7">
        <v>7</v>
      </c>
      <c r="M3" s="58" t="s">
        <v>59</v>
      </c>
      <c r="N3" s="7">
        <v>8</v>
      </c>
      <c r="O3" s="7">
        <v>8</v>
      </c>
      <c r="P3" s="7">
        <v>8</v>
      </c>
      <c r="Q3" s="7">
        <v>9</v>
      </c>
      <c r="R3" s="67"/>
      <c r="S3" s="67"/>
      <c r="T3" s="67"/>
      <c r="U3" s="5">
        <f t="shared" ref="U3:U22" si="0">SUM(B3:T3)</f>
        <v>120</v>
      </c>
      <c r="V3" s="6">
        <f t="shared" ref="V3:V22" si="1">+U3/COUNT(B3:T3)</f>
        <v>8</v>
      </c>
    </row>
    <row r="4" spans="1:22" x14ac:dyDescent="0.25">
      <c r="A4" s="1" t="s">
        <v>30</v>
      </c>
      <c r="B4" s="7">
        <v>8</v>
      </c>
      <c r="C4" s="7">
        <v>10</v>
      </c>
      <c r="D4" s="58">
        <v>-1</v>
      </c>
      <c r="E4" s="7">
        <v>8</v>
      </c>
      <c r="F4" s="7">
        <v>8</v>
      </c>
      <c r="G4" s="7">
        <v>8</v>
      </c>
      <c r="H4" s="62">
        <v>7</v>
      </c>
      <c r="I4" s="62">
        <v>8</v>
      </c>
      <c r="J4" s="62">
        <v>9</v>
      </c>
      <c r="K4" s="2">
        <v>8</v>
      </c>
      <c r="L4" s="58" t="s">
        <v>59</v>
      </c>
      <c r="M4" s="7">
        <v>8</v>
      </c>
      <c r="N4" s="7">
        <v>8</v>
      </c>
      <c r="O4" s="7">
        <v>8</v>
      </c>
      <c r="P4" s="7">
        <v>8</v>
      </c>
      <c r="Q4" s="7">
        <v>8</v>
      </c>
      <c r="R4" s="67"/>
      <c r="S4" s="67"/>
      <c r="T4" s="67"/>
      <c r="U4" s="5">
        <f t="shared" si="0"/>
        <v>113</v>
      </c>
      <c r="V4" s="6">
        <f t="shared" si="1"/>
        <v>7.5333333333333332</v>
      </c>
    </row>
    <row r="5" spans="1:22" x14ac:dyDescent="0.25">
      <c r="A5" s="1" t="s">
        <v>35</v>
      </c>
      <c r="B5" s="7">
        <v>7</v>
      </c>
      <c r="C5" s="7">
        <v>8</v>
      </c>
      <c r="D5" s="2">
        <v>9</v>
      </c>
      <c r="E5" s="7">
        <v>8</v>
      </c>
      <c r="F5" s="7">
        <v>9</v>
      </c>
      <c r="G5" s="7">
        <v>8</v>
      </c>
      <c r="H5" s="62">
        <v>7</v>
      </c>
      <c r="I5" s="62">
        <v>9</v>
      </c>
      <c r="J5" s="62">
        <v>8</v>
      </c>
      <c r="K5" s="2">
        <v>8</v>
      </c>
      <c r="L5" s="7">
        <v>6</v>
      </c>
      <c r="M5" s="58" t="s">
        <v>59</v>
      </c>
      <c r="N5" s="7">
        <v>8</v>
      </c>
      <c r="O5" s="7">
        <v>5</v>
      </c>
      <c r="P5" s="7">
        <v>8</v>
      </c>
      <c r="Q5" s="7">
        <v>7</v>
      </c>
      <c r="R5" s="67"/>
      <c r="S5" s="67"/>
      <c r="T5" s="67"/>
      <c r="U5" s="5">
        <f t="shared" si="0"/>
        <v>115</v>
      </c>
      <c r="V5" s="6">
        <f t="shared" si="1"/>
        <v>7.666666666666667</v>
      </c>
    </row>
    <row r="6" spans="1:22" x14ac:dyDescent="0.25">
      <c r="A6" s="1" t="s">
        <v>22</v>
      </c>
      <c r="B6" s="7">
        <v>8</v>
      </c>
      <c r="C6" s="7">
        <v>10</v>
      </c>
      <c r="D6" s="2">
        <v>8</v>
      </c>
      <c r="E6" s="7">
        <v>7</v>
      </c>
      <c r="F6" s="7">
        <v>8</v>
      </c>
      <c r="G6" s="7">
        <v>8</v>
      </c>
      <c r="H6" s="62">
        <v>9</v>
      </c>
      <c r="I6" s="62">
        <v>8</v>
      </c>
      <c r="J6" s="62">
        <v>7</v>
      </c>
      <c r="K6" s="2">
        <v>8</v>
      </c>
      <c r="L6" s="7">
        <v>9</v>
      </c>
      <c r="M6" s="66" t="s">
        <v>68</v>
      </c>
      <c r="N6" s="7">
        <v>8</v>
      </c>
      <c r="O6" s="2">
        <v>7</v>
      </c>
      <c r="P6" s="7">
        <v>8</v>
      </c>
      <c r="Q6" s="7">
        <v>9</v>
      </c>
      <c r="R6" s="7">
        <v>9</v>
      </c>
      <c r="S6" s="7">
        <v>8</v>
      </c>
      <c r="T6" s="67"/>
      <c r="U6" s="5">
        <f t="shared" si="0"/>
        <v>139</v>
      </c>
      <c r="V6" s="6">
        <f t="shared" si="1"/>
        <v>8.1764705882352935</v>
      </c>
    </row>
    <row r="7" spans="1:22" x14ac:dyDescent="0.25">
      <c r="A7" s="1" t="s">
        <v>29</v>
      </c>
      <c r="B7" s="7">
        <v>8</v>
      </c>
      <c r="C7" s="7">
        <v>7</v>
      </c>
      <c r="D7" s="2">
        <v>8</v>
      </c>
      <c r="E7" s="7">
        <v>8</v>
      </c>
      <c r="F7" s="7">
        <v>9</v>
      </c>
      <c r="G7" s="7">
        <v>8</v>
      </c>
      <c r="H7" s="62">
        <v>6</v>
      </c>
      <c r="I7" s="62">
        <v>7</v>
      </c>
      <c r="J7" s="62">
        <v>6</v>
      </c>
      <c r="K7" s="2">
        <v>8</v>
      </c>
      <c r="L7" s="7">
        <v>7</v>
      </c>
      <c r="M7" s="58" t="s">
        <v>59</v>
      </c>
      <c r="N7" s="7">
        <v>9</v>
      </c>
      <c r="O7" s="7">
        <v>8</v>
      </c>
      <c r="P7" s="7">
        <v>8</v>
      </c>
      <c r="Q7" s="7">
        <v>8</v>
      </c>
      <c r="R7" s="67"/>
      <c r="S7" s="67"/>
      <c r="T7" s="67"/>
      <c r="U7" s="5">
        <f t="shared" si="0"/>
        <v>115</v>
      </c>
      <c r="V7" s="6">
        <f t="shared" si="1"/>
        <v>7.666666666666667</v>
      </c>
    </row>
    <row r="8" spans="1:22" x14ac:dyDescent="0.25">
      <c r="A8" s="1" t="s">
        <v>19</v>
      </c>
      <c r="B8" s="7">
        <v>8</v>
      </c>
      <c r="C8" s="7">
        <v>8</v>
      </c>
      <c r="D8" s="2">
        <v>6</v>
      </c>
      <c r="E8" s="7">
        <v>7</v>
      </c>
      <c r="F8" s="7">
        <v>8</v>
      </c>
      <c r="G8" s="7">
        <v>9</v>
      </c>
      <c r="H8" s="62">
        <v>8</v>
      </c>
      <c r="I8" s="62">
        <v>8</v>
      </c>
      <c r="J8" s="62">
        <v>7</v>
      </c>
      <c r="K8" s="2">
        <v>8</v>
      </c>
      <c r="L8" s="7">
        <v>8</v>
      </c>
      <c r="M8" s="58" t="s">
        <v>59</v>
      </c>
      <c r="N8" s="7">
        <v>8</v>
      </c>
      <c r="O8" s="7">
        <v>8</v>
      </c>
      <c r="P8" s="7">
        <v>7</v>
      </c>
      <c r="Q8" s="7">
        <v>7</v>
      </c>
      <c r="R8" s="67"/>
      <c r="S8" s="67"/>
      <c r="T8" s="67"/>
      <c r="U8" s="5">
        <f t="shared" si="0"/>
        <v>115</v>
      </c>
      <c r="V8" s="6">
        <f t="shared" si="1"/>
        <v>7.666666666666667</v>
      </c>
    </row>
    <row r="9" spans="1:22" x14ac:dyDescent="0.25">
      <c r="A9" s="1" t="s">
        <v>32</v>
      </c>
      <c r="B9" s="7">
        <v>8</v>
      </c>
      <c r="C9" s="58">
        <v>-1</v>
      </c>
      <c r="D9" s="2">
        <v>8</v>
      </c>
      <c r="E9" s="7">
        <v>9</v>
      </c>
      <c r="F9" s="7">
        <v>7</v>
      </c>
      <c r="G9" s="2">
        <v>9</v>
      </c>
      <c r="H9" s="62">
        <v>8</v>
      </c>
      <c r="I9" s="62">
        <v>9</v>
      </c>
      <c r="J9" s="62">
        <v>8</v>
      </c>
      <c r="K9" s="58" t="s">
        <v>59</v>
      </c>
      <c r="L9" s="7">
        <v>8</v>
      </c>
      <c r="M9" s="7">
        <v>8</v>
      </c>
      <c r="N9" s="7">
        <v>6</v>
      </c>
      <c r="O9" s="7">
        <v>8</v>
      </c>
      <c r="P9" s="7">
        <v>8</v>
      </c>
      <c r="Q9" s="58">
        <v>-1</v>
      </c>
      <c r="R9" s="67"/>
      <c r="S9" s="67"/>
      <c r="T9" s="67"/>
      <c r="U9" s="5">
        <f t="shared" si="0"/>
        <v>102</v>
      </c>
      <c r="V9" s="6">
        <f t="shared" si="1"/>
        <v>6.8</v>
      </c>
    </row>
    <row r="10" spans="1:22" x14ac:dyDescent="0.25">
      <c r="A10" s="1" t="s">
        <v>16</v>
      </c>
      <c r="B10" s="7">
        <v>8</v>
      </c>
      <c r="C10" s="7">
        <v>8</v>
      </c>
      <c r="D10" s="2">
        <v>8</v>
      </c>
      <c r="E10" s="7">
        <v>9</v>
      </c>
      <c r="F10" s="7">
        <v>8</v>
      </c>
      <c r="G10" s="7">
        <v>7</v>
      </c>
      <c r="H10" s="62">
        <v>8</v>
      </c>
      <c r="I10" s="62">
        <v>8</v>
      </c>
      <c r="J10" s="62">
        <v>8</v>
      </c>
      <c r="K10" s="58" t="s">
        <v>59</v>
      </c>
      <c r="L10" s="7">
        <v>8</v>
      </c>
      <c r="M10" s="7">
        <v>8</v>
      </c>
      <c r="N10" s="7">
        <v>9</v>
      </c>
      <c r="O10" s="2">
        <v>8</v>
      </c>
      <c r="P10" s="7">
        <v>8</v>
      </c>
      <c r="Q10" s="7">
        <v>7</v>
      </c>
      <c r="R10" s="7">
        <v>10</v>
      </c>
      <c r="S10" s="67"/>
      <c r="T10" s="67"/>
      <c r="U10" s="5">
        <f t="shared" si="0"/>
        <v>130</v>
      </c>
      <c r="V10" s="6">
        <f t="shared" si="1"/>
        <v>8.125</v>
      </c>
    </row>
    <row r="11" spans="1:22" x14ac:dyDescent="0.25">
      <c r="A11" s="1" t="s">
        <v>24</v>
      </c>
      <c r="B11" s="7">
        <v>9</v>
      </c>
      <c r="C11" s="7">
        <v>8</v>
      </c>
      <c r="D11" s="2">
        <v>8</v>
      </c>
      <c r="E11" s="7">
        <v>8</v>
      </c>
      <c r="F11" s="62">
        <v>8</v>
      </c>
      <c r="G11" s="7">
        <v>8</v>
      </c>
      <c r="H11" s="62">
        <v>8</v>
      </c>
      <c r="I11" s="62">
        <v>8</v>
      </c>
      <c r="J11" s="62">
        <v>4</v>
      </c>
      <c r="K11" s="2">
        <v>6</v>
      </c>
      <c r="L11" s="7">
        <v>9</v>
      </c>
      <c r="M11" s="7">
        <v>8</v>
      </c>
      <c r="N11" s="7">
        <v>8</v>
      </c>
      <c r="O11" s="7">
        <v>8</v>
      </c>
      <c r="P11" s="7">
        <v>8</v>
      </c>
      <c r="Q11" s="7">
        <v>8</v>
      </c>
      <c r="R11" s="67"/>
      <c r="S11" s="67"/>
      <c r="T11" s="67"/>
      <c r="U11" s="5">
        <f t="shared" si="0"/>
        <v>124</v>
      </c>
      <c r="V11" s="6">
        <f t="shared" si="1"/>
        <v>7.75</v>
      </c>
    </row>
    <row r="12" spans="1:22" x14ac:dyDescent="0.25">
      <c r="A12" s="1" t="s">
        <v>15</v>
      </c>
      <c r="B12" s="7">
        <v>7</v>
      </c>
      <c r="C12" s="7">
        <v>8</v>
      </c>
      <c r="D12" s="2">
        <v>8</v>
      </c>
      <c r="E12" s="7">
        <v>8</v>
      </c>
      <c r="F12" s="62">
        <v>8</v>
      </c>
      <c r="G12" s="7">
        <v>8</v>
      </c>
      <c r="H12" s="62">
        <v>8</v>
      </c>
      <c r="I12" s="62">
        <v>8</v>
      </c>
      <c r="J12" s="62">
        <v>9</v>
      </c>
      <c r="K12" s="2">
        <v>9</v>
      </c>
      <c r="L12" s="7">
        <v>8</v>
      </c>
      <c r="M12" s="7">
        <v>9</v>
      </c>
      <c r="N12" s="7">
        <v>8</v>
      </c>
      <c r="O12" s="7">
        <v>9</v>
      </c>
      <c r="P12" s="7">
        <v>8</v>
      </c>
      <c r="Q12" s="7">
        <v>9</v>
      </c>
      <c r="R12" s="7">
        <v>6</v>
      </c>
      <c r="S12" s="7">
        <v>9</v>
      </c>
      <c r="T12" s="67"/>
      <c r="U12" s="5">
        <f t="shared" si="0"/>
        <v>147</v>
      </c>
      <c r="V12" s="6">
        <f t="shared" si="1"/>
        <v>8.1666666666666661</v>
      </c>
    </row>
    <row r="13" spans="1:22" x14ac:dyDescent="0.25">
      <c r="A13" s="1" t="s">
        <v>31</v>
      </c>
      <c r="B13" s="7">
        <v>9</v>
      </c>
      <c r="C13" s="7">
        <v>8</v>
      </c>
      <c r="D13" s="2">
        <v>9</v>
      </c>
      <c r="E13" s="7">
        <v>7</v>
      </c>
      <c r="F13" s="62">
        <v>8</v>
      </c>
      <c r="G13" s="7">
        <v>9</v>
      </c>
      <c r="H13" s="62">
        <v>7</v>
      </c>
      <c r="I13" s="62">
        <v>8</v>
      </c>
      <c r="J13" s="62">
        <v>9</v>
      </c>
      <c r="K13" s="2">
        <v>8</v>
      </c>
      <c r="L13" s="7">
        <v>9</v>
      </c>
      <c r="M13" s="58" t="s">
        <v>59</v>
      </c>
      <c r="N13" s="7">
        <v>9</v>
      </c>
      <c r="O13" s="7">
        <v>8</v>
      </c>
      <c r="P13" s="7">
        <v>8</v>
      </c>
      <c r="Q13" s="7">
        <v>8</v>
      </c>
      <c r="R13" s="67"/>
      <c r="S13" s="67"/>
      <c r="T13" s="67"/>
      <c r="U13" s="5">
        <f t="shared" si="0"/>
        <v>124</v>
      </c>
      <c r="V13" s="6">
        <f t="shared" si="1"/>
        <v>8.2666666666666675</v>
      </c>
    </row>
    <row r="14" spans="1:22" x14ac:dyDescent="0.25">
      <c r="A14" s="1" t="s">
        <v>33</v>
      </c>
      <c r="B14" s="7">
        <v>9</v>
      </c>
      <c r="C14" s="7">
        <v>8</v>
      </c>
      <c r="D14" s="2">
        <v>8</v>
      </c>
      <c r="E14" s="7">
        <v>8</v>
      </c>
      <c r="F14" s="62">
        <v>7</v>
      </c>
      <c r="G14" s="7">
        <v>7</v>
      </c>
      <c r="H14" s="62">
        <v>8</v>
      </c>
      <c r="I14" s="62">
        <v>7</v>
      </c>
      <c r="J14" s="62">
        <v>9</v>
      </c>
      <c r="K14" s="2">
        <v>8</v>
      </c>
      <c r="L14" s="7">
        <v>6</v>
      </c>
      <c r="M14" s="7">
        <v>8</v>
      </c>
      <c r="N14" s="7">
        <v>9</v>
      </c>
      <c r="O14" s="7">
        <v>9</v>
      </c>
      <c r="P14" s="7">
        <v>8</v>
      </c>
      <c r="Q14" s="7">
        <v>8</v>
      </c>
      <c r="R14" s="68"/>
      <c r="S14" s="67"/>
      <c r="T14" s="67"/>
      <c r="U14" s="5">
        <f t="shared" si="0"/>
        <v>127</v>
      </c>
      <c r="V14" s="6">
        <f t="shared" si="1"/>
        <v>7.9375</v>
      </c>
    </row>
    <row r="15" spans="1:22" x14ac:dyDescent="0.25">
      <c r="A15" s="1" t="s">
        <v>23</v>
      </c>
      <c r="B15" s="7">
        <v>8</v>
      </c>
      <c r="C15" s="7">
        <v>8</v>
      </c>
      <c r="D15" s="2">
        <v>9</v>
      </c>
      <c r="E15" s="7">
        <v>8</v>
      </c>
      <c r="F15" s="62">
        <v>8</v>
      </c>
      <c r="G15" s="7">
        <v>5</v>
      </c>
      <c r="H15" s="62">
        <v>8</v>
      </c>
      <c r="I15" s="62">
        <v>7</v>
      </c>
      <c r="J15" s="62">
        <v>9</v>
      </c>
      <c r="K15" s="2">
        <v>8</v>
      </c>
      <c r="L15" s="7">
        <v>9</v>
      </c>
      <c r="M15" s="7">
        <v>8</v>
      </c>
      <c r="N15" s="7">
        <v>9</v>
      </c>
      <c r="O15" s="7">
        <v>9</v>
      </c>
      <c r="P15" s="7">
        <v>7</v>
      </c>
      <c r="Q15" s="7">
        <v>8</v>
      </c>
      <c r="R15" s="67"/>
      <c r="S15" s="67"/>
      <c r="T15" s="67"/>
      <c r="U15" s="5">
        <f t="shared" si="0"/>
        <v>128</v>
      </c>
      <c r="V15" s="6">
        <f t="shared" si="1"/>
        <v>8</v>
      </c>
    </row>
    <row r="16" spans="1:22" x14ac:dyDescent="0.25">
      <c r="A16" s="1" t="s">
        <v>28</v>
      </c>
      <c r="B16" s="7">
        <v>9</v>
      </c>
      <c r="C16" s="7">
        <v>8</v>
      </c>
      <c r="D16" s="2">
        <v>8</v>
      </c>
      <c r="E16" s="7">
        <v>9</v>
      </c>
      <c r="F16" s="62">
        <v>8</v>
      </c>
      <c r="G16" s="7">
        <v>9</v>
      </c>
      <c r="H16" s="62">
        <v>8</v>
      </c>
      <c r="I16" s="62">
        <v>7</v>
      </c>
      <c r="J16" s="62">
        <v>9</v>
      </c>
      <c r="K16" s="2">
        <v>8</v>
      </c>
      <c r="L16" s="7">
        <v>10</v>
      </c>
      <c r="M16" s="7">
        <v>8</v>
      </c>
      <c r="N16" s="58">
        <v>-1</v>
      </c>
      <c r="O16" s="7">
        <v>9</v>
      </c>
      <c r="P16" s="7">
        <v>8</v>
      </c>
      <c r="Q16" s="7">
        <v>8</v>
      </c>
      <c r="R16" s="7">
        <v>10</v>
      </c>
      <c r="S16" s="7">
        <v>9</v>
      </c>
      <c r="T16" s="2">
        <v>7</v>
      </c>
      <c r="U16" s="5">
        <f t="shared" si="0"/>
        <v>151</v>
      </c>
      <c r="V16" s="6">
        <f t="shared" si="1"/>
        <v>7.9473684210526319</v>
      </c>
    </row>
    <row r="17" spans="1:22" x14ac:dyDescent="0.25">
      <c r="A17" s="1" t="s">
        <v>25</v>
      </c>
      <c r="B17" s="7">
        <v>8</v>
      </c>
      <c r="C17" s="7">
        <v>8</v>
      </c>
      <c r="D17" s="2">
        <v>5</v>
      </c>
      <c r="E17" s="7">
        <v>7</v>
      </c>
      <c r="F17" s="62">
        <v>8</v>
      </c>
      <c r="G17" s="7">
        <v>7</v>
      </c>
      <c r="H17" s="62">
        <v>8</v>
      </c>
      <c r="I17" s="62">
        <v>8</v>
      </c>
      <c r="J17" s="62">
        <v>8</v>
      </c>
      <c r="K17" s="2">
        <v>8</v>
      </c>
      <c r="L17" s="58" t="s">
        <v>59</v>
      </c>
      <c r="M17" s="7">
        <v>8</v>
      </c>
      <c r="N17" s="7">
        <v>8</v>
      </c>
      <c r="O17" s="7">
        <v>9</v>
      </c>
      <c r="P17" s="7">
        <v>8</v>
      </c>
      <c r="Q17" s="7">
        <v>8</v>
      </c>
      <c r="R17" s="67"/>
      <c r="S17" s="67"/>
      <c r="T17" s="67"/>
      <c r="U17" s="5">
        <f t="shared" si="0"/>
        <v>116</v>
      </c>
      <c r="V17" s="6">
        <f t="shared" si="1"/>
        <v>7.7333333333333334</v>
      </c>
    </row>
    <row r="18" spans="1:22" x14ac:dyDescent="0.25">
      <c r="A18" s="1" t="s">
        <v>18</v>
      </c>
      <c r="B18" s="7">
        <v>8</v>
      </c>
      <c r="C18" s="7">
        <v>9</v>
      </c>
      <c r="D18" s="2">
        <v>8</v>
      </c>
      <c r="E18" s="7">
        <v>5</v>
      </c>
      <c r="F18" s="62">
        <v>8</v>
      </c>
      <c r="G18" s="7">
        <v>8</v>
      </c>
      <c r="H18" s="62">
        <v>8</v>
      </c>
      <c r="I18" s="62">
        <v>8</v>
      </c>
      <c r="J18" s="62">
        <v>9</v>
      </c>
      <c r="K18" s="2">
        <v>8</v>
      </c>
      <c r="L18" s="7">
        <v>8</v>
      </c>
      <c r="M18" s="58" t="s">
        <v>59</v>
      </c>
      <c r="N18" s="7">
        <v>8</v>
      </c>
      <c r="O18" s="7">
        <v>8</v>
      </c>
      <c r="P18" s="7">
        <v>8</v>
      </c>
      <c r="Q18" s="7">
        <v>4</v>
      </c>
      <c r="R18" s="67"/>
      <c r="S18" s="67"/>
      <c r="T18" s="67"/>
      <c r="U18" s="5">
        <f t="shared" si="0"/>
        <v>115</v>
      </c>
      <c r="V18" s="6">
        <f t="shared" si="1"/>
        <v>7.666666666666667</v>
      </c>
    </row>
    <row r="19" spans="1:22" x14ac:dyDescent="0.25">
      <c r="A19" s="1" t="s">
        <v>17</v>
      </c>
      <c r="B19" s="7">
        <v>8</v>
      </c>
      <c r="C19" s="7">
        <v>8</v>
      </c>
      <c r="D19" s="2">
        <v>8</v>
      </c>
      <c r="E19" s="7">
        <v>9</v>
      </c>
      <c r="F19" s="62">
        <v>8</v>
      </c>
      <c r="G19" s="7">
        <v>8</v>
      </c>
      <c r="H19" s="62">
        <v>9</v>
      </c>
      <c r="I19" s="62">
        <v>8</v>
      </c>
      <c r="J19" s="62">
        <v>8</v>
      </c>
      <c r="K19" s="2">
        <v>8</v>
      </c>
      <c r="L19" s="7">
        <v>8</v>
      </c>
      <c r="M19" s="7">
        <v>8</v>
      </c>
      <c r="N19" s="7">
        <v>8</v>
      </c>
      <c r="O19" s="7">
        <v>9</v>
      </c>
      <c r="P19" s="7">
        <v>8</v>
      </c>
      <c r="Q19" s="7">
        <v>8</v>
      </c>
      <c r="R19" s="67"/>
      <c r="S19" s="65"/>
      <c r="T19" s="67"/>
      <c r="U19" s="5">
        <f t="shared" si="0"/>
        <v>131</v>
      </c>
      <c r="V19" s="6">
        <f t="shared" si="1"/>
        <v>8.1875</v>
      </c>
    </row>
    <row r="20" spans="1:22" x14ac:dyDescent="0.25">
      <c r="A20" s="1" t="s">
        <v>20</v>
      </c>
      <c r="B20" s="7">
        <v>5</v>
      </c>
      <c r="C20" s="7">
        <v>8</v>
      </c>
      <c r="D20" s="2">
        <v>7</v>
      </c>
      <c r="E20" s="7">
        <v>8</v>
      </c>
      <c r="F20" s="62">
        <v>9</v>
      </c>
      <c r="G20" s="7">
        <v>8</v>
      </c>
      <c r="H20" s="62">
        <v>8</v>
      </c>
      <c r="I20" s="62">
        <v>7</v>
      </c>
      <c r="J20" s="62">
        <v>8</v>
      </c>
      <c r="K20" s="2">
        <v>8</v>
      </c>
      <c r="L20" s="7">
        <v>8</v>
      </c>
      <c r="M20" s="7">
        <v>8</v>
      </c>
      <c r="N20" s="7">
        <v>8</v>
      </c>
      <c r="O20" s="7">
        <v>8</v>
      </c>
      <c r="P20" s="7">
        <v>8</v>
      </c>
      <c r="Q20" s="7">
        <v>8</v>
      </c>
      <c r="R20" s="7">
        <v>6</v>
      </c>
      <c r="S20" s="7">
        <v>8</v>
      </c>
      <c r="T20" s="7">
        <v>5</v>
      </c>
      <c r="U20" s="5">
        <f t="shared" si="0"/>
        <v>143</v>
      </c>
      <c r="V20" s="6">
        <f t="shared" si="1"/>
        <v>7.5263157894736841</v>
      </c>
    </row>
    <row r="21" spans="1:22" x14ac:dyDescent="0.25">
      <c r="A21" s="1" t="s">
        <v>34</v>
      </c>
      <c r="B21" s="7">
        <v>9</v>
      </c>
      <c r="C21" s="58">
        <v>-1</v>
      </c>
      <c r="D21" s="2">
        <v>8</v>
      </c>
      <c r="E21" s="7">
        <v>8</v>
      </c>
      <c r="F21" s="7">
        <v>8</v>
      </c>
      <c r="G21" s="7">
        <v>7</v>
      </c>
      <c r="H21" s="62">
        <v>8</v>
      </c>
      <c r="I21" s="62">
        <v>8</v>
      </c>
      <c r="J21" s="62">
        <v>8</v>
      </c>
      <c r="K21" s="2">
        <v>8</v>
      </c>
      <c r="L21" s="7">
        <v>6</v>
      </c>
      <c r="M21" s="66" t="s">
        <v>68</v>
      </c>
      <c r="N21" s="7">
        <v>9</v>
      </c>
      <c r="O21" s="7">
        <v>9</v>
      </c>
      <c r="P21" s="7">
        <v>7</v>
      </c>
      <c r="Q21" s="7">
        <v>8</v>
      </c>
      <c r="R21" s="7">
        <v>9</v>
      </c>
      <c r="S21" s="67"/>
      <c r="T21" s="67"/>
      <c r="U21" s="5">
        <f t="shared" si="0"/>
        <v>119</v>
      </c>
      <c r="V21" s="6">
        <f t="shared" si="1"/>
        <v>7.4375</v>
      </c>
    </row>
    <row r="22" spans="1:22" x14ac:dyDescent="0.25">
      <c r="A22" s="1" t="s">
        <v>26</v>
      </c>
      <c r="B22" s="7">
        <v>9</v>
      </c>
      <c r="C22" s="7">
        <v>8</v>
      </c>
      <c r="D22" s="2">
        <v>9</v>
      </c>
      <c r="E22" s="7">
        <v>8</v>
      </c>
      <c r="F22" s="7">
        <v>8</v>
      </c>
      <c r="G22" s="7">
        <v>8</v>
      </c>
      <c r="H22" s="62">
        <v>8</v>
      </c>
      <c r="I22" s="62">
        <v>6</v>
      </c>
      <c r="J22" s="62">
        <v>8</v>
      </c>
      <c r="K22" s="2">
        <v>8</v>
      </c>
      <c r="L22" s="7">
        <v>7</v>
      </c>
      <c r="M22" s="7">
        <v>6</v>
      </c>
      <c r="N22" s="58">
        <v>-1</v>
      </c>
      <c r="O22" s="7">
        <v>8</v>
      </c>
      <c r="P22" s="7">
        <v>8</v>
      </c>
      <c r="Q22" s="7">
        <v>7</v>
      </c>
      <c r="R22" s="67"/>
      <c r="S22" s="67"/>
      <c r="T22" s="67"/>
      <c r="U22" s="5">
        <f t="shared" si="0"/>
        <v>115</v>
      </c>
      <c r="V22" s="6">
        <f t="shared" si="1"/>
        <v>7.1875</v>
      </c>
    </row>
    <row r="23" spans="1:22" x14ac:dyDescent="0.25">
      <c r="A23" s="3"/>
    </row>
    <row r="24" spans="1:22" x14ac:dyDescent="0.25">
      <c r="A24" s="1" t="s">
        <v>50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2489</v>
      </c>
      <c r="V24" s="14">
        <f>+U24/COUNT(B3:T22)</f>
        <v>7.7781250000000002</v>
      </c>
    </row>
    <row r="25" spans="1:22" x14ac:dyDescent="0.25">
      <c r="A25" s="1" t="s">
        <v>54</v>
      </c>
    </row>
    <row r="26" spans="1:22" x14ac:dyDescent="0.25">
      <c r="A26" s="18" t="s">
        <v>57</v>
      </c>
      <c r="T26" s="8"/>
    </row>
  </sheetData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zoomScaleNormal="100" workbookViewId="0">
      <pane xSplit="1" topLeftCell="B1" activePane="topRight" state="frozen"/>
      <selection pane="topRight" activeCell="Z18" sqref="Z18"/>
    </sheetView>
  </sheetViews>
  <sheetFormatPr defaultColWidth="9.140625" defaultRowHeight="15" x14ac:dyDescent="0.25"/>
  <cols>
    <col min="1" max="1" width="27.42578125" style="1" customWidth="1"/>
    <col min="2" max="20" width="4.28515625" style="7" customWidth="1"/>
    <col min="21" max="21" width="5.5703125" style="5" bestFit="1" customWidth="1"/>
    <col min="22" max="22" width="8.5703125" style="6" bestFit="1" customWidth="1"/>
    <col min="23" max="16384" width="9.140625" style="1"/>
  </cols>
  <sheetData>
    <row r="1" spans="1:22" x14ac:dyDescent="0.25">
      <c r="A1" s="31" t="s">
        <v>58</v>
      </c>
      <c r="B1" s="39"/>
      <c r="C1" s="39"/>
      <c r="D1" s="39"/>
      <c r="E1" s="39"/>
      <c r="F1" s="39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3"/>
      <c r="V1" s="34"/>
    </row>
    <row r="2" spans="1:22" s="4" customFormat="1" x14ac:dyDescent="0.25">
      <c r="A2" s="35" t="s">
        <v>3</v>
      </c>
      <c r="B2" s="41">
        <v>1</v>
      </c>
      <c r="C2" s="41">
        <v>2</v>
      </c>
      <c r="D2" s="41">
        <v>3</v>
      </c>
      <c r="E2" s="41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  <c r="Q2" s="41">
        <v>16</v>
      </c>
      <c r="R2" s="41" t="s">
        <v>41</v>
      </c>
      <c r="S2" s="41" t="s">
        <v>42</v>
      </c>
      <c r="T2" s="41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7">
        <v>9</v>
      </c>
      <c r="E3" s="7">
        <v>7</v>
      </c>
      <c r="F3" s="61">
        <v>8</v>
      </c>
      <c r="G3" s="62">
        <v>8</v>
      </c>
      <c r="H3" s="62">
        <v>8</v>
      </c>
      <c r="I3" s="62">
        <v>8</v>
      </c>
      <c r="J3" s="62">
        <v>9</v>
      </c>
      <c r="K3" s="7">
        <v>8</v>
      </c>
      <c r="L3" s="7">
        <v>8</v>
      </c>
      <c r="M3" s="66" t="s">
        <v>68</v>
      </c>
      <c r="N3" s="7">
        <v>7</v>
      </c>
      <c r="O3" s="7">
        <v>8</v>
      </c>
      <c r="P3" s="7">
        <v>10</v>
      </c>
      <c r="Q3" s="7">
        <v>5</v>
      </c>
      <c r="R3" s="67"/>
      <c r="S3" s="67"/>
      <c r="T3" s="67"/>
      <c r="U3" s="5">
        <f t="shared" ref="U3:U22" si="0">SUM(B3:T3)</f>
        <v>119</v>
      </c>
      <c r="V3" s="6">
        <f t="shared" ref="V3:V22" si="1">+U3/COUNT(B3:T3)</f>
        <v>7.9333333333333336</v>
      </c>
    </row>
    <row r="4" spans="1:22" x14ac:dyDescent="0.25">
      <c r="A4" s="1" t="s">
        <v>30</v>
      </c>
      <c r="B4" s="7">
        <v>8</v>
      </c>
      <c r="C4" s="7">
        <v>9</v>
      </c>
      <c r="D4" s="7">
        <v>8</v>
      </c>
      <c r="E4" s="7">
        <v>7</v>
      </c>
      <c r="F4" s="58" t="s">
        <v>59</v>
      </c>
      <c r="G4" s="62">
        <v>8</v>
      </c>
      <c r="H4" s="62">
        <v>8</v>
      </c>
      <c r="I4" s="62">
        <v>8</v>
      </c>
      <c r="J4" s="62">
        <v>8</v>
      </c>
      <c r="K4" s="7">
        <v>8</v>
      </c>
      <c r="L4" s="58" t="s">
        <v>59</v>
      </c>
      <c r="M4" s="58" t="s">
        <v>59</v>
      </c>
      <c r="N4" s="7">
        <v>7</v>
      </c>
      <c r="O4" s="7">
        <v>8</v>
      </c>
      <c r="P4" s="7">
        <v>8</v>
      </c>
      <c r="Q4" s="7">
        <v>7</v>
      </c>
      <c r="R4" s="67"/>
      <c r="S4" s="67"/>
      <c r="T4" s="67"/>
      <c r="U4" s="5">
        <f t="shared" si="0"/>
        <v>102</v>
      </c>
      <c r="V4" s="6">
        <f t="shared" si="1"/>
        <v>7.8461538461538458</v>
      </c>
    </row>
    <row r="5" spans="1:22" x14ac:dyDescent="0.25">
      <c r="A5" s="1" t="s">
        <v>35</v>
      </c>
      <c r="B5" s="7">
        <v>8</v>
      </c>
      <c r="C5" s="7">
        <v>8</v>
      </c>
      <c r="D5" s="7">
        <v>8</v>
      </c>
      <c r="E5" s="7">
        <v>8</v>
      </c>
      <c r="F5" s="62">
        <v>7</v>
      </c>
      <c r="G5" s="62">
        <v>6</v>
      </c>
      <c r="H5" s="62">
        <v>8</v>
      </c>
      <c r="I5" s="62">
        <v>7</v>
      </c>
      <c r="J5" s="62">
        <v>8</v>
      </c>
      <c r="K5" s="7">
        <v>8</v>
      </c>
      <c r="L5" s="7">
        <v>8</v>
      </c>
      <c r="M5" s="66" t="s">
        <v>68</v>
      </c>
      <c r="N5" s="7">
        <v>7</v>
      </c>
      <c r="O5" s="7">
        <v>9</v>
      </c>
      <c r="P5" s="7">
        <v>8</v>
      </c>
      <c r="Q5" s="7">
        <v>7</v>
      </c>
      <c r="R5" s="67"/>
      <c r="S5" s="67"/>
      <c r="T5" s="67"/>
      <c r="U5" s="5">
        <f t="shared" si="0"/>
        <v>115</v>
      </c>
      <c r="V5" s="6">
        <f t="shared" si="1"/>
        <v>7.666666666666667</v>
      </c>
    </row>
    <row r="6" spans="1:22" x14ac:dyDescent="0.25">
      <c r="A6" s="1" t="s">
        <v>22</v>
      </c>
      <c r="B6" s="7">
        <v>8</v>
      </c>
      <c r="C6" s="7">
        <v>10</v>
      </c>
      <c r="D6" s="7">
        <v>8</v>
      </c>
      <c r="E6" s="7">
        <v>9</v>
      </c>
      <c r="F6" s="61">
        <v>8</v>
      </c>
      <c r="G6" s="62">
        <v>8</v>
      </c>
      <c r="H6" s="62">
        <v>9</v>
      </c>
      <c r="I6" s="62">
        <v>8</v>
      </c>
      <c r="J6" s="62">
        <v>9</v>
      </c>
      <c r="K6" s="7">
        <v>8</v>
      </c>
      <c r="L6" s="7">
        <v>8</v>
      </c>
      <c r="M6" s="7">
        <v>9</v>
      </c>
      <c r="N6" s="7">
        <v>7</v>
      </c>
      <c r="O6" s="7">
        <v>9</v>
      </c>
      <c r="P6" s="7">
        <v>8</v>
      </c>
      <c r="Q6" s="7">
        <v>10</v>
      </c>
      <c r="R6" s="7">
        <v>8</v>
      </c>
      <c r="S6" s="7">
        <v>9</v>
      </c>
      <c r="T6" s="67"/>
      <c r="U6" s="5">
        <f t="shared" si="0"/>
        <v>153</v>
      </c>
      <c r="V6" s="6">
        <f t="shared" si="1"/>
        <v>8.5</v>
      </c>
    </row>
    <row r="7" spans="1:22" x14ac:dyDescent="0.25">
      <c r="A7" s="1" t="s">
        <v>29</v>
      </c>
      <c r="B7" s="7">
        <v>7</v>
      </c>
      <c r="C7" s="7">
        <v>7</v>
      </c>
      <c r="D7" s="7">
        <v>8</v>
      </c>
      <c r="E7" s="7">
        <v>9</v>
      </c>
      <c r="F7" s="61">
        <v>6</v>
      </c>
      <c r="G7" s="62">
        <v>7</v>
      </c>
      <c r="H7" s="62">
        <v>2</v>
      </c>
      <c r="I7" s="62">
        <v>8</v>
      </c>
      <c r="J7" s="62">
        <v>8</v>
      </c>
      <c r="K7" s="7">
        <v>7</v>
      </c>
      <c r="L7" s="7">
        <v>5</v>
      </c>
      <c r="M7" s="7">
        <v>9</v>
      </c>
      <c r="N7" s="58">
        <v>-1</v>
      </c>
      <c r="O7" s="7">
        <v>8</v>
      </c>
      <c r="P7" s="7">
        <v>3</v>
      </c>
      <c r="Q7" s="7">
        <v>8</v>
      </c>
      <c r="R7" s="7">
        <v>8</v>
      </c>
      <c r="S7" s="7">
        <v>6</v>
      </c>
      <c r="T7" s="59">
        <v>-1</v>
      </c>
      <c r="U7" s="5">
        <f t="shared" si="0"/>
        <v>114</v>
      </c>
      <c r="V7" s="6">
        <f t="shared" si="1"/>
        <v>6</v>
      </c>
    </row>
    <row r="8" spans="1:22" x14ac:dyDescent="0.25">
      <c r="A8" s="1" t="s">
        <v>19</v>
      </c>
      <c r="B8" s="7">
        <v>8</v>
      </c>
      <c r="C8" s="7">
        <v>8</v>
      </c>
      <c r="D8" s="7">
        <v>9</v>
      </c>
      <c r="E8" s="7">
        <v>9</v>
      </c>
      <c r="F8" s="62">
        <v>8</v>
      </c>
      <c r="G8" s="62">
        <v>8</v>
      </c>
      <c r="H8" s="62">
        <v>9</v>
      </c>
      <c r="I8" s="62">
        <v>8</v>
      </c>
      <c r="J8" s="62">
        <v>9</v>
      </c>
      <c r="K8" s="7">
        <v>9</v>
      </c>
      <c r="L8" s="7">
        <v>8</v>
      </c>
      <c r="M8" s="7">
        <v>7</v>
      </c>
      <c r="N8" s="7">
        <v>8</v>
      </c>
      <c r="O8" s="7">
        <v>9</v>
      </c>
      <c r="P8" s="7">
        <v>9</v>
      </c>
      <c r="Q8" s="7">
        <v>8</v>
      </c>
      <c r="R8" s="67"/>
      <c r="S8" s="67"/>
      <c r="T8" s="67"/>
      <c r="U8" s="5">
        <f t="shared" si="0"/>
        <v>134</v>
      </c>
      <c r="V8" s="6">
        <f t="shared" si="1"/>
        <v>8.375</v>
      </c>
    </row>
    <row r="9" spans="1:22" x14ac:dyDescent="0.25">
      <c r="A9" s="1" t="s">
        <v>32</v>
      </c>
      <c r="B9" s="7">
        <v>8</v>
      </c>
      <c r="C9" s="7">
        <v>8</v>
      </c>
      <c r="D9" s="7">
        <v>9</v>
      </c>
      <c r="E9" s="7">
        <v>8</v>
      </c>
      <c r="F9" s="61">
        <v>8</v>
      </c>
      <c r="G9" s="62">
        <v>8</v>
      </c>
      <c r="H9" s="62">
        <v>7</v>
      </c>
      <c r="I9" s="62">
        <v>6</v>
      </c>
      <c r="J9" s="62">
        <v>9</v>
      </c>
      <c r="K9" s="7">
        <v>9</v>
      </c>
      <c r="L9" s="58" t="s">
        <v>59</v>
      </c>
      <c r="M9" s="7">
        <v>9</v>
      </c>
      <c r="N9" s="7">
        <v>8</v>
      </c>
      <c r="O9" s="7">
        <v>8</v>
      </c>
      <c r="P9" s="7">
        <v>5</v>
      </c>
      <c r="Q9" s="7">
        <v>8</v>
      </c>
      <c r="R9" s="67"/>
      <c r="S9" s="67"/>
      <c r="T9" s="67"/>
      <c r="U9" s="5">
        <f t="shared" si="0"/>
        <v>118</v>
      </c>
      <c r="V9" s="6">
        <f t="shared" si="1"/>
        <v>7.8666666666666663</v>
      </c>
    </row>
    <row r="10" spans="1:22" x14ac:dyDescent="0.25">
      <c r="A10" s="1" t="s">
        <v>16</v>
      </c>
      <c r="B10" s="7">
        <v>8</v>
      </c>
      <c r="C10" s="7">
        <v>8</v>
      </c>
      <c r="D10" s="7">
        <v>9</v>
      </c>
      <c r="E10" s="7">
        <v>10</v>
      </c>
      <c r="F10" s="61">
        <v>9</v>
      </c>
      <c r="G10" s="62">
        <v>8</v>
      </c>
      <c r="H10" s="62">
        <v>8</v>
      </c>
      <c r="I10" s="62">
        <v>7</v>
      </c>
      <c r="J10" s="62">
        <v>7</v>
      </c>
      <c r="K10" s="7">
        <v>9</v>
      </c>
      <c r="L10" s="7">
        <v>7</v>
      </c>
      <c r="M10" s="58" t="s">
        <v>59</v>
      </c>
      <c r="N10" s="7">
        <v>8</v>
      </c>
      <c r="O10" s="7">
        <v>8</v>
      </c>
      <c r="P10" s="7">
        <v>8</v>
      </c>
      <c r="Q10" s="7">
        <v>8</v>
      </c>
      <c r="R10" s="7">
        <v>7</v>
      </c>
      <c r="S10" s="67"/>
      <c r="T10" s="67"/>
      <c r="U10" s="5">
        <f t="shared" si="0"/>
        <v>129</v>
      </c>
      <c r="V10" s="6">
        <f t="shared" si="1"/>
        <v>8.0625</v>
      </c>
    </row>
    <row r="11" spans="1:22" x14ac:dyDescent="0.25">
      <c r="A11" s="1" t="s">
        <v>24</v>
      </c>
      <c r="B11" s="7">
        <v>9</v>
      </c>
      <c r="C11" s="7">
        <v>8</v>
      </c>
      <c r="D11" s="7">
        <v>8</v>
      </c>
      <c r="E11" s="7">
        <v>8</v>
      </c>
      <c r="F11" s="58" t="s">
        <v>59</v>
      </c>
      <c r="G11" s="62">
        <v>8</v>
      </c>
      <c r="H11" s="62">
        <v>5</v>
      </c>
      <c r="I11" s="62">
        <v>8</v>
      </c>
      <c r="J11" s="62">
        <v>8</v>
      </c>
      <c r="K11" s="7">
        <v>7</v>
      </c>
      <c r="L11" s="7">
        <v>7</v>
      </c>
      <c r="M11" s="7">
        <v>9</v>
      </c>
      <c r="N11" s="7">
        <v>7</v>
      </c>
      <c r="O11" s="7">
        <v>7</v>
      </c>
      <c r="P11" s="7">
        <v>8</v>
      </c>
      <c r="Q11" s="7">
        <v>9</v>
      </c>
      <c r="R11" s="67"/>
      <c r="S11" s="67"/>
      <c r="T11" s="67"/>
      <c r="U11" s="5">
        <f t="shared" si="0"/>
        <v>116</v>
      </c>
      <c r="V11" s="6">
        <f t="shared" si="1"/>
        <v>7.7333333333333334</v>
      </c>
    </row>
    <row r="12" spans="1:22" x14ac:dyDescent="0.25">
      <c r="A12" s="1" t="s">
        <v>15</v>
      </c>
      <c r="B12" s="7">
        <v>9</v>
      </c>
      <c r="C12" s="7">
        <v>8</v>
      </c>
      <c r="D12" s="7">
        <v>9</v>
      </c>
      <c r="E12" s="7">
        <v>9</v>
      </c>
      <c r="F12" s="61">
        <v>8</v>
      </c>
      <c r="G12" s="62">
        <v>8</v>
      </c>
      <c r="H12" s="62">
        <v>8</v>
      </c>
      <c r="I12" s="62">
        <v>7</v>
      </c>
      <c r="J12" s="62">
        <v>7</v>
      </c>
      <c r="K12" s="7">
        <v>7</v>
      </c>
      <c r="L12" s="7">
        <v>8</v>
      </c>
      <c r="M12" s="7">
        <v>9</v>
      </c>
      <c r="N12" s="7">
        <v>9</v>
      </c>
      <c r="O12" s="7">
        <v>8</v>
      </c>
      <c r="P12" s="7">
        <v>6</v>
      </c>
      <c r="Q12" s="7">
        <v>9</v>
      </c>
      <c r="R12" s="67"/>
      <c r="S12" s="67"/>
      <c r="T12" s="67"/>
      <c r="U12" s="5">
        <f t="shared" si="0"/>
        <v>129</v>
      </c>
      <c r="V12" s="6">
        <f t="shared" si="1"/>
        <v>8.0625</v>
      </c>
    </row>
    <row r="13" spans="1:22" x14ac:dyDescent="0.25">
      <c r="A13" s="1" t="s">
        <v>31</v>
      </c>
      <c r="B13" s="7">
        <v>9</v>
      </c>
      <c r="C13" s="7">
        <v>8</v>
      </c>
      <c r="D13" s="7">
        <v>8</v>
      </c>
      <c r="E13" s="7">
        <v>8</v>
      </c>
      <c r="F13" s="61">
        <v>8</v>
      </c>
      <c r="G13" s="62">
        <v>9</v>
      </c>
      <c r="H13" s="62">
        <v>7</v>
      </c>
      <c r="I13" s="62">
        <v>8</v>
      </c>
      <c r="J13" s="62">
        <v>6</v>
      </c>
      <c r="K13" s="7">
        <v>7</v>
      </c>
      <c r="L13" s="7">
        <v>7</v>
      </c>
      <c r="M13" s="7">
        <v>8</v>
      </c>
      <c r="N13" s="7">
        <v>8</v>
      </c>
      <c r="O13" s="7">
        <v>8</v>
      </c>
      <c r="P13" s="7">
        <v>8</v>
      </c>
      <c r="Q13" s="7">
        <v>8</v>
      </c>
      <c r="R13" s="7">
        <v>7</v>
      </c>
      <c r="S13" s="7">
        <v>8</v>
      </c>
      <c r="T13" s="7">
        <v>9</v>
      </c>
      <c r="U13" s="5">
        <f t="shared" si="0"/>
        <v>149</v>
      </c>
      <c r="V13" s="6">
        <f t="shared" si="1"/>
        <v>7.8421052631578947</v>
      </c>
    </row>
    <row r="14" spans="1:22" x14ac:dyDescent="0.25">
      <c r="A14" s="1" t="s">
        <v>33</v>
      </c>
      <c r="B14" s="7">
        <v>9</v>
      </c>
      <c r="C14" s="7">
        <v>8</v>
      </c>
      <c r="D14" s="7">
        <v>7</v>
      </c>
      <c r="E14" s="7">
        <v>7</v>
      </c>
      <c r="F14" s="61">
        <v>9</v>
      </c>
      <c r="G14" s="62">
        <v>7</v>
      </c>
      <c r="H14" s="62">
        <v>8</v>
      </c>
      <c r="I14" s="62">
        <v>8</v>
      </c>
      <c r="J14" s="62">
        <v>10</v>
      </c>
      <c r="K14" s="7">
        <v>8</v>
      </c>
      <c r="L14" s="58" t="s">
        <v>59</v>
      </c>
      <c r="M14" s="7">
        <v>8</v>
      </c>
      <c r="N14" s="7">
        <v>8</v>
      </c>
      <c r="O14" s="7">
        <v>9</v>
      </c>
      <c r="P14" s="7">
        <v>7</v>
      </c>
      <c r="Q14" s="7">
        <v>6</v>
      </c>
      <c r="R14" s="7">
        <v>8</v>
      </c>
      <c r="S14" s="67"/>
      <c r="T14" s="67"/>
      <c r="U14" s="5">
        <f t="shared" si="0"/>
        <v>127</v>
      </c>
      <c r="V14" s="6">
        <f t="shared" si="1"/>
        <v>7.9375</v>
      </c>
    </row>
    <row r="15" spans="1:22" x14ac:dyDescent="0.25">
      <c r="A15" s="1" t="s">
        <v>23</v>
      </c>
      <c r="B15" s="7">
        <v>8</v>
      </c>
      <c r="C15" s="7">
        <v>10</v>
      </c>
      <c r="D15" s="7">
        <v>8</v>
      </c>
      <c r="E15" s="7">
        <v>7</v>
      </c>
      <c r="F15" s="61">
        <v>8</v>
      </c>
      <c r="G15" s="62">
        <v>7</v>
      </c>
      <c r="H15" s="62">
        <v>7</v>
      </c>
      <c r="I15" s="62">
        <v>9</v>
      </c>
      <c r="J15" s="62">
        <v>9</v>
      </c>
      <c r="K15" s="7">
        <v>8</v>
      </c>
      <c r="L15" s="7">
        <v>8</v>
      </c>
      <c r="M15" s="7">
        <v>8</v>
      </c>
      <c r="N15" s="7">
        <v>6</v>
      </c>
      <c r="O15" s="7">
        <v>8</v>
      </c>
      <c r="P15" s="7">
        <v>8</v>
      </c>
      <c r="Q15" s="7">
        <v>8</v>
      </c>
      <c r="R15" s="67"/>
      <c r="S15" s="67"/>
      <c r="T15" s="67"/>
      <c r="U15" s="5">
        <f t="shared" si="0"/>
        <v>127</v>
      </c>
      <c r="V15" s="6">
        <f t="shared" si="1"/>
        <v>7.9375</v>
      </c>
    </row>
    <row r="16" spans="1:22" x14ac:dyDescent="0.25">
      <c r="A16" s="1" t="s">
        <v>28</v>
      </c>
      <c r="B16" s="7">
        <v>9</v>
      </c>
      <c r="C16" s="7">
        <v>8</v>
      </c>
      <c r="D16" s="7">
        <v>8</v>
      </c>
      <c r="E16" s="59" t="s">
        <v>59</v>
      </c>
      <c r="F16" s="61">
        <v>8</v>
      </c>
      <c r="G16" s="62">
        <v>8</v>
      </c>
      <c r="H16" s="62">
        <v>8</v>
      </c>
      <c r="I16" s="62">
        <v>8</v>
      </c>
      <c r="J16" s="62">
        <v>9</v>
      </c>
      <c r="K16" s="7">
        <v>8</v>
      </c>
      <c r="L16" s="7">
        <v>8</v>
      </c>
      <c r="M16" s="7">
        <v>8</v>
      </c>
      <c r="N16" s="7">
        <v>9</v>
      </c>
      <c r="O16" s="7">
        <v>8</v>
      </c>
      <c r="P16" s="7">
        <v>6</v>
      </c>
      <c r="Q16" s="7">
        <v>8</v>
      </c>
      <c r="R16" s="7">
        <v>8</v>
      </c>
      <c r="S16" s="7">
        <v>8</v>
      </c>
      <c r="T16" s="67"/>
      <c r="U16" s="5">
        <f t="shared" si="0"/>
        <v>137</v>
      </c>
      <c r="V16" s="6">
        <f t="shared" si="1"/>
        <v>8.0588235294117645</v>
      </c>
    </row>
    <row r="17" spans="1:22" x14ac:dyDescent="0.25">
      <c r="A17" s="1" t="s">
        <v>25</v>
      </c>
      <c r="B17" s="7">
        <v>8</v>
      </c>
      <c r="C17" s="7">
        <v>8</v>
      </c>
      <c r="D17" s="7">
        <v>9</v>
      </c>
      <c r="E17" s="59" t="s">
        <v>59</v>
      </c>
      <c r="F17" s="61">
        <v>7</v>
      </c>
      <c r="G17" s="62">
        <v>6</v>
      </c>
      <c r="H17" s="62">
        <v>8</v>
      </c>
      <c r="I17" s="62">
        <v>7</v>
      </c>
      <c r="J17" s="62">
        <v>5</v>
      </c>
      <c r="K17" s="7">
        <v>8</v>
      </c>
      <c r="L17" s="58" t="s">
        <v>59</v>
      </c>
      <c r="M17" s="7">
        <v>9</v>
      </c>
      <c r="N17" s="7">
        <v>8</v>
      </c>
      <c r="O17" s="7">
        <v>8</v>
      </c>
      <c r="P17" s="7">
        <v>9</v>
      </c>
      <c r="Q17" s="7">
        <v>9</v>
      </c>
      <c r="R17" s="67"/>
      <c r="S17" s="67"/>
      <c r="T17" s="67"/>
      <c r="U17" s="5">
        <f t="shared" si="0"/>
        <v>109</v>
      </c>
      <c r="V17" s="6">
        <f t="shared" si="1"/>
        <v>7.7857142857142856</v>
      </c>
    </row>
    <row r="18" spans="1:22" x14ac:dyDescent="0.25">
      <c r="A18" s="1" t="s">
        <v>18</v>
      </c>
      <c r="B18" s="7">
        <v>8</v>
      </c>
      <c r="C18" s="7">
        <v>8</v>
      </c>
      <c r="D18" s="7">
        <v>7</v>
      </c>
      <c r="E18" s="7">
        <v>9</v>
      </c>
      <c r="F18" s="61">
        <v>7</v>
      </c>
      <c r="G18" s="62">
        <v>8</v>
      </c>
      <c r="H18" s="62">
        <v>7</v>
      </c>
      <c r="I18" s="62">
        <v>7</v>
      </c>
      <c r="J18" s="62">
        <v>7</v>
      </c>
      <c r="K18" s="7">
        <v>8</v>
      </c>
      <c r="L18" s="7">
        <v>7</v>
      </c>
      <c r="M18" s="7">
        <v>9</v>
      </c>
      <c r="N18" s="7">
        <v>5</v>
      </c>
      <c r="O18" s="7">
        <v>8</v>
      </c>
      <c r="P18" s="7">
        <v>8</v>
      </c>
      <c r="Q18" s="7">
        <v>8</v>
      </c>
      <c r="R18" s="67"/>
      <c r="S18" s="67"/>
      <c r="T18" s="67"/>
      <c r="U18" s="5">
        <f t="shared" si="0"/>
        <v>121</v>
      </c>
      <c r="V18" s="6">
        <f t="shared" si="1"/>
        <v>7.5625</v>
      </c>
    </row>
    <row r="19" spans="1:22" x14ac:dyDescent="0.25">
      <c r="A19" s="1" t="s">
        <v>17</v>
      </c>
      <c r="B19" s="7">
        <v>8</v>
      </c>
      <c r="C19" s="7">
        <v>8</v>
      </c>
      <c r="D19" s="7">
        <v>8</v>
      </c>
      <c r="E19" s="7">
        <v>10</v>
      </c>
      <c r="F19" s="61">
        <v>8</v>
      </c>
      <c r="G19" s="62">
        <v>7</v>
      </c>
      <c r="H19" s="62">
        <v>8</v>
      </c>
      <c r="I19" s="62">
        <v>8</v>
      </c>
      <c r="J19" s="62">
        <v>9</v>
      </c>
      <c r="K19" s="7">
        <v>9</v>
      </c>
      <c r="L19" s="7">
        <v>8</v>
      </c>
      <c r="M19" s="7">
        <v>9</v>
      </c>
      <c r="N19" s="7">
        <v>8</v>
      </c>
      <c r="O19" s="7">
        <v>8</v>
      </c>
      <c r="P19" s="7">
        <v>6</v>
      </c>
      <c r="Q19" s="7">
        <v>8</v>
      </c>
      <c r="R19" s="67"/>
      <c r="S19" s="67"/>
      <c r="T19" s="67"/>
      <c r="U19" s="5">
        <f t="shared" si="0"/>
        <v>130</v>
      </c>
      <c r="V19" s="6">
        <f t="shared" si="1"/>
        <v>8.125</v>
      </c>
    </row>
    <row r="20" spans="1:22" x14ac:dyDescent="0.25">
      <c r="A20" s="1" t="s">
        <v>20</v>
      </c>
      <c r="B20" s="7">
        <v>5</v>
      </c>
      <c r="C20" s="7">
        <v>8</v>
      </c>
      <c r="D20" s="7">
        <v>9</v>
      </c>
      <c r="E20" s="7">
        <v>8</v>
      </c>
      <c r="F20" s="61">
        <v>8</v>
      </c>
      <c r="G20" s="62">
        <v>7</v>
      </c>
      <c r="H20" s="62">
        <v>7</v>
      </c>
      <c r="I20" s="62">
        <v>7</v>
      </c>
      <c r="J20" s="62">
        <v>5</v>
      </c>
      <c r="K20" s="7">
        <v>9</v>
      </c>
      <c r="L20" s="7">
        <v>7</v>
      </c>
      <c r="M20" s="7">
        <v>7</v>
      </c>
      <c r="N20" s="7">
        <v>7</v>
      </c>
      <c r="O20" s="7">
        <v>8</v>
      </c>
      <c r="P20" s="7">
        <v>7</v>
      </c>
      <c r="Q20" s="7">
        <v>10</v>
      </c>
      <c r="R20" s="67"/>
      <c r="S20" s="67"/>
      <c r="T20" s="67"/>
      <c r="U20" s="5">
        <f t="shared" si="0"/>
        <v>119</v>
      </c>
      <c r="V20" s="6">
        <f t="shared" si="1"/>
        <v>7.4375</v>
      </c>
    </row>
    <row r="21" spans="1:22" x14ac:dyDescent="0.25">
      <c r="A21" s="1" t="s">
        <v>34</v>
      </c>
      <c r="B21" s="7">
        <v>9</v>
      </c>
      <c r="C21" s="7">
        <v>8</v>
      </c>
      <c r="D21" s="7">
        <v>9</v>
      </c>
      <c r="E21" s="7">
        <v>8</v>
      </c>
      <c r="F21" s="61">
        <v>9</v>
      </c>
      <c r="G21" s="62">
        <v>8</v>
      </c>
      <c r="H21" s="62">
        <v>6</v>
      </c>
      <c r="I21" s="62">
        <v>9</v>
      </c>
      <c r="J21" s="62">
        <v>8</v>
      </c>
      <c r="K21" s="7">
        <v>8</v>
      </c>
      <c r="L21" s="7">
        <v>7</v>
      </c>
      <c r="M21" s="7">
        <v>9</v>
      </c>
      <c r="N21" s="7">
        <v>8</v>
      </c>
      <c r="O21" s="7">
        <v>8</v>
      </c>
      <c r="P21" s="7">
        <v>8</v>
      </c>
      <c r="Q21" s="7">
        <v>8</v>
      </c>
      <c r="R21" s="67"/>
      <c r="S21" s="67"/>
      <c r="T21" s="67"/>
      <c r="U21" s="5">
        <f t="shared" si="0"/>
        <v>130</v>
      </c>
      <c r="V21" s="6">
        <f t="shared" si="1"/>
        <v>8.125</v>
      </c>
    </row>
    <row r="22" spans="1:22" x14ac:dyDescent="0.25">
      <c r="A22" s="1" t="s">
        <v>26</v>
      </c>
      <c r="B22" s="7">
        <v>6</v>
      </c>
      <c r="C22" s="7">
        <v>9</v>
      </c>
      <c r="D22" s="7">
        <v>8</v>
      </c>
      <c r="E22" s="7">
        <v>7</v>
      </c>
      <c r="F22" s="61">
        <v>9</v>
      </c>
      <c r="G22" s="62">
        <v>8</v>
      </c>
      <c r="H22" s="62">
        <v>8</v>
      </c>
      <c r="I22" s="62">
        <v>7</v>
      </c>
      <c r="J22" s="62">
        <v>7</v>
      </c>
      <c r="K22" s="7">
        <v>7</v>
      </c>
      <c r="L22" s="7">
        <v>7</v>
      </c>
      <c r="M22" s="7">
        <v>9</v>
      </c>
      <c r="N22" s="7">
        <v>8</v>
      </c>
      <c r="O22" s="7">
        <v>9</v>
      </c>
      <c r="P22" s="7">
        <v>6</v>
      </c>
      <c r="Q22" s="7">
        <v>8</v>
      </c>
      <c r="R22" s="67"/>
      <c r="S22" s="67"/>
      <c r="T22" s="67"/>
      <c r="U22" s="5">
        <f t="shared" si="0"/>
        <v>123</v>
      </c>
      <c r="V22" s="6">
        <f t="shared" si="1"/>
        <v>7.6875</v>
      </c>
    </row>
    <row r="23" spans="1:22" x14ac:dyDescent="0.25">
      <c r="A23" s="3"/>
    </row>
    <row r="24" spans="1:22" x14ac:dyDescent="0.25">
      <c r="A24" s="1" t="s">
        <v>50</v>
      </c>
      <c r="J24" s="16"/>
      <c r="K24" s="16"/>
      <c r="L24" s="17"/>
      <c r="M24" s="17" t="s">
        <v>36</v>
      </c>
      <c r="N24" s="17"/>
      <c r="O24" s="17"/>
      <c r="P24" s="17"/>
      <c r="Q24" s="17"/>
      <c r="R24" s="17"/>
      <c r="S24" s="17"/>
      <c r="T24" s="17"/>
      <c r="U24" s="13">
        <f>+SUM(U3:U22)</f>
        <v>2501</v>
      </c>
      <c r="V24" s="14">
        <f>+U24/COUNT(B3:T22)</f>
        <v>7.8156249999999998</v>
      </c>
    </row>
    <row r="25" spans="1:22" x14ac:dyDescent="0.25">
      <c r="A25" s="1" t="s">
        <v>54</v>
      </c>
    </row>
    <row r="26" spans="1:22" x14ac:dyDescent="0.25">
      <c r="A26" s="18" t="s">
        <v>57</v>
      </c>
      <c r="T26" s="9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workbookViewId="0">
      <selection activeCell="S19" sqref="S19"/>
    </sheetView>
  </sheetViews>
  <sheetFormatPr defaultColWidth="9.140625" defaultRowHeight="15" x14ac:dyDescent="0.25"/>
  <cols>
    <col min="1" max="1" width="22.5703125" style="1" customWidth="1"/>
    <col min="2" max="3" width="4.140625" style="2" bestFit="1" customWidth="1"/>
    <col min="4" max="9" width="3.5703125" style="2" customWidth="1"/>
    <col min="10" max="10" width="4.5703125" style="2" bestFit="1" customWidth="1"/>
    <col min="11" max="11" width="5.5703125" style="5" bestFit="1" customWidth="1"/>
    <col min="12" max="12" width="8.5703125" style="6" bestFit="1" customWidth="1"/>
    <col min="13" max="16384" width="9.140625" style="1"/>
  </cols>
  <sheetData>
    <row r="1" spans="1:12" x14ac:dyDescent="0.25">
      <c r="A1" s="52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5"/>
    </row>
    <row r="2" spans="1:12" s="4" customFormat="1" x14ac:dyDescent="0.25">
      <c r="A2" s="56" t="s">
        <v>3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 t="s">
        <v>61</v>
      </c>
      <c r="H2" s="54" t="s">
        <v>41</v>
      </c>
      <c r="I2" s="54" t="s">
        <v>42</v>
      </c>
      <c r="J2" s="54" t="s">
        <v>43</v>
      </c>
      <c r="K2" s="54" t="s">
        <v>44</v>
      </c>
      <c r="L2" s="55" t="s">
        <v>52</v>
      </c>
    </row>
    <row r="3" spans="1:12" x14ac:dyDescent="0.25">
      <c r="A3" s="1" t="s">
        <v>21</v>
      </c>
      <c r="B3" s="2">
        <v>8</v>
      </c>
      <c r="C3" s="2">
        <v>9</v>
      </c>
      <c r="D3" s="5">
        <v>8</v>
      </c>
      <c r="E3" s="2">
        <v>8</v>
      </c>
      <c r="F3" s="5" t="s">
        <v>62</v>
      </c>
      <c r="G3" s="63"/>
      <c r="H3" s="2">
        <v>8</v>
      </c>
      <c r="I3" s="2">
        <v>7</v>
      </c>
      <c r="J3" s="63"/>
      <c r="K3" s="5">
        <f>SUM(B3:J3)</f>
        <v>48</v>
      </c>
      <c r="L3" s="6">
        <f>+K3/COUNT(B3:J3)</f>
        <v>8</v>
      </c>
    </row>
    <row r="4" spans="1:12" x14ac:dyDescent="0.25">
      <c r="A4" s="1" t="s">
        <v>30</v>
      </c>
      <c r="B4" s="2">
        <v>8</v>
      </c>
      <c r="C4" s="2">
        <v>8</v>
      </c>
      <c r="D4" s="2">
        <v>9</v>
      </c>
      <c r="E4" s="5" t="s">
        <v>62</v>
      </c>
      <c r="F4" s="2">
        <v>9</v>
      </c>
      <c r="G4" s="63"/>
      <c r="H4" s="63"/>
      <c r="I4" s="63"/>
      <c r="J4" s="63"/>
      <c r="K4" s="5">
        <f t="shared" ref="K4:K22" si="0">SUM(B4:J4)</f>
        <v>34</v>
      </c>
      <c r="L4" s="6">
        <f t="shared" ref="L4:L22" si="1">+K4/COUNT(B4:J4)</f>
        <v>8.5</v>
      </c>
    </row>
    <row r="5" spans="1:12" x14ac:dyDescent="0.25">
      <c r="A5" s="1" t="s">
        <v>35</v>
      </c>
      <c r="B5" s="2">
        <v>7</v>
      </c>
      <c r="C5" s="5" t="s">
        <v>62</v>
      </c>
      <c r="D5" s="61">
        <v>6</v>
      </c>
      <c r="E5" s="2">
        <v>6</v>
      </c>
      <c r="F5" s="5">
        <v>7</v>
      </c>
      <c r="G5" s="64"/>
      <c r="H5" s="63"/>
      <c r="I5" s="63"/>
      <c r="J5" s="63"/>
      <c r="K5" s="5">
        <f t="shared" si="0"/>
        <v>26</v>
      </c>
      <c r="L5" s="6">
        <f t="shared" si="1"/>
        <v>6.5</v>
      </c>
    </row>
    <row r="6" spans="1:12" x14ac:dyDescent="0.25">
      <c r="A6" s="1" t="s">
        <v>22</v>
      </c>
      <c r="B6" s="2">
        <v>8</v>
      </c>
      <c r="C6" s="5" t="s">
        <v>62</v>
      </c>
      <c r="D6" s="2">
        <v>9</v>
      </c>
      <c r="E6" s="2">
        <v>9</v>
      </c>
      <c r="F6" s="2">
        <v>9</v>
      </c>
      <c r="G6" s="2">
        <v>9</v>
      </c>
      <c r="H6" s="63"/>
      <c r="I6" s="63"/>
      <c r="J6" s="63"/>
      <c r="K6" s="5">
        <f t="shared" si="0"/>
        <v>44</v>
      </c>
      <c r="L6" s="6">
        <f t="shared" si="1"/>
        <v>8.8000000000000007</v>
      </c>
    </row>
    <row r="7" spans="1:12" x14ac:dyDescent="0.25">
      <c r="A7" s="1" t="s">
        <v>29</v>
      </c>
      <c r="B7" s="2">
        <v>9</v>
      </c>
      <c r="C7" s="5" t="s">
        <v>62</v>
      </c>
      <c r="D7" s="2">
        <v>9</v>
      </c>
      <c r="E7" s="5">
        <v>9</v>
      </c>
      <c r="F7" s="2">
        <v>7</v>
      </c>
      <c r="G7" s="2">
        <v>6</v>
      </c>
      <c r="H7" s="2">
        <v>7</v>
      </c>
      <c r="I7" s="63"/>
      <c r="J7" s="63"/>
      <c r="K7" s="5">
        <f t="shared" si="0"/>
        <v>47</v>
      </c>
      <c r="L7" s="6">
        <f t="shared" si="1"/>
        <v>7.833333333333333</v>
      </c>
    </row>
    <row r="8" spans="1:12" x14ac:dyDescent="0.25">
      <c r="A8" s="1" t="s">
        <v>19</v>
      </c>
      <c r="B8" s="2">
        <v>9</v>
      </c>
      <c r="C8" s="2">
        <v>8</v>
      </c>
      <c r="D8" s="2">
        <v>9</v>
      </c>
      <c r="E8" s="2">
        <v>9</v>
      </c>
      <c r="F8" s="5" t="s">
        <v>62</v>
      </c>
      <c r="G8" s="63"/>
      <c r="H8" s="63"/>
      <c r="I8" s="63"/>
      <c r="J8" s="63"/>
      <c r="K8" s="5">
        <f t="shared" si="0"/>
        <v>35</v>
      </c>
      <c r="L8" s="6">
        <f t="shared" si="1"/>
        <v>8.75</v>
      </c>
    </row>
    <row r="9" spans="1:12" x14ac:dyDescent="0.25">
      <c r="A9" s="1" t="s">
        <v>32</v>
      </c>
      <c r="B9" s="2">
        <v>9</v>
      </c>
      <c r="C9" s="2">
        <v>9</v>
      </c>
      <c r="D9" s="5" t="s">
        <v>62</v>
      </c>
      <c r="E9" s="2">
        <v>7</v>
      </c>
      <c r="F9" s="2">
        <v>7</v>
      </c>
      <c r="G9" s="63"/>
      <c r="H9" s="63"/>
      <c r="I9" s="63"/>
      <c r="J9" s="63"/>
      <c r="K9" s="5">
        <f t="shared" si="0"/>
        <v>32</v>
      </c>
      <c r="L9" s="6">
        <f t="shared" si="1"/>
        <v>8</v>
      </c>
    </row>
    <row r="10" spans="1:12" x14ac:dyDescent="0.25">
      <c r="A10" s="1" t="s">
        <v>16</v>
      </c>
      <c r="B10" s="5" t="s">
        <v>62</v>
      </c>
      <c r="C10" s="2">
        <v>9</v>
      </c>
      <c r="D10" s="5">
        <v>8</v>
      </c>
      <c r="E10" s="2">
        <v>8</v>
      </c>
      <c r="F10" s="2">
        <v>7</v>
      </c>
      <c r="G10" s="2">
        <v>9</v>
      </c>
      <c r="H10" s="58">
        <v>-1</v>
      </c>
      <c r="I10" s="2">
        <v>8</v>
      </c>
      <c r="J10" s="63"/>
      <c r="K10" s="5">
        <f t="shared" si="0"/>
        <v>48</v>
      </c>
      <c r="L10" s="6">
        <f t="shared" si="1"/>
        <v>6.8571428571428568</v>
      </c>
    </row>
    <row r="11" spans="1:12" x14ac:dyDescent="0.25">
      <c r="A11" s="1" t="s">
        <v>24</v>
      </c>
      <c r="B11" s="2">
        <v>9</v>
      </c>
      <c r="C11" s="2">
        <v>9</v>
      </c>
      <c r="D11" s="5" t="s">
        <v>62</v>
      </c>
      <c r="E11" s="2">
        <v>8</v>
      </c>
      <c r="F11" s="2">
        <v>6</v>
      </c>
      <c r="G11" s="2">
        <v>7</v>
      </c>
      <c r="H11" s="2">
        <v>9</v>
      </c>
      <c r="I11" s="63"/>
      <c r="J11" s="63"/>
      <c r="K11" s="5">
        <f t="shared" si="0"/>
        <v>48</v>
      </c>
      <c r="L11" s="6">
        <f t="shared" si="1"/>
        <v>8</v>
      </c>
    </row>
    <row r="12" spans="1:12" x14ac:dyDescent="0.25">
      <c r="A12" s="1" t="s">
        <v>15</v>
      </c>
      <c r="B12" s="2">
        <v>7</v>
      </c>
      <c r="C12" s="2">
        <v>7</v>
      </c>
      <c r="D12" s="5" t="s">
        <v>62</v>
      </c>
      <c r="E12" s="2">
        <v>9</v>
      </c>
      <c r="F12" s="2">
        <v>8</v>
      </c>
      <c r="G12" s="2">
        <v>8</v>
      </c>
      <c r="H12" s="2">
        <v>8</v>
      </c>
      <c r="I12" s="63"/>
      <c r="J12" s="63"/>
      <c r="K12" s="5">
        <f t="shared" si="0"/>
        <v>47</v>
      </c>
      <c r="L12" s="6">
        <f t="shared" si="1"/>
        <v>7.833333333333333</v>
      </c>
    </row>
    <row r="13" spans="1:12" x14ac:dyDescent="0.25">
      <c r="A13" s="1" t="s">
        <v>31</v>
      </c>
      <c r="B13" s="5" t="s">
        <v>62</v>
      </c>
      <c r="C13" s="2">
        <v>9</v>
      </c>
      <c r="D13" s="2">
        <v>9</v>
      </c>
      <c r="E13" s="2">
        <v>9</v>
      </c>
      <c r="F13" s="5">
        <v>9</v>
      </c>
      <c r="G13" s="2">
        <v>9</v>
      </c>
      <c r="H13" s="63"/>
      <c r="I13" s="63"/>
      <c r="J13" s="63"/>
      <c r="K13" s="5">
        <f t="shared" si="0"/>
        <v>45</v>
      </c>
      <c r="L13" s="6">
        <f t="shared" si="1"/>
        <v>9</v>
      </c>
    </row>
    <row r="14" spans="1:12" x14ac:dyDescent="0.25">
      <c r="A14" s="1" t="s">
        <v>33</v>
      </c>
      <c r="B14" s="2">
        <v>7</v>
      </c>
      <c r="C14" s="2">
        <v>7</v>
      </c>
      <c r="D14" s="2">
        <v>8</v>
      </c>
      <c r="E14" s="5" t="s">
        <v>62</v>
      </c>
      <c r="F14" s="2">
        <v>8</v>
      </c>
      <c r="G14" s="63"/>
      <c r="H14" s="63"/>
      <c r="I14" s="63"/>
      <c r="J14" s="63"/>
      <c r="K14" s="5">
        <f t="shared" si="0"/>
        <v>30</v>
      </c>
      <c r="L14" s="6">
        <f t="shared" si="1"/>
        <v>7.5</v>
      </c>
    </row>
    <row r="15" spans="1:12" x14ac:dyDescent="0.25">
      <c r="A15" s="1" t="s">
        <v>23</v>
      </c>
      <c r="B15" s="2">
        <v>9</v>
      </c>
      <c r="C15" s="2">
        <v>9</v>
      </c>
      <c r="D15" s="2">
        <v>9</v>
      </c>
      <c r="E15" s="5" t="s">
        <v>62</v>
      </c>
      <c r="F15" s="2">
        <v>8</v>
      </c>
      <c r="G15" s="63"/>
      <c r="H15" s="2">
        <v>9</v>
      </c>
      <c r="I15" s="2">
        <v>8</v>
      </c>
      <c r="J15" s="2">
        <v>7</v>
      </c>
      <c r="K15" s="5">
        <f t="shared" si="0"/>
        <v>59</v>
      </c>
      <c r="L15" s="6">
        <f t="shared" si="1"/>
        <v>8.4285714285714288</v>
      </c>
    </row>
    <row r="16" spans="1:12" x14ac:dyDescent="0.25">
      <c r="A16" s="1" t="s">
        <v>28</v>
      </c>
      <c r="B16" s="2">
        <v>9</v>
      </c>
      <c r="C16" s="2">
        <v>9</v>
      </c>
      <c r="D16" s="2">
        <v>7</v>
      </c>
      <c r="E16" s="2">
        <v>5</v>
      </c>
      <c r="F16" s="5" t="s">
        <v>62</v>
      </c>
      <c r="G16" s="2">
        <v>8</v>
      </c>
      <c r="H16" s="63"/>
      <c r="I16" s="63"/>
      <c r="J16" s="63"/>
      <c r="K16" s="5">
        <f t="shared" si="0"/>
        <v>38</v>
      </c>
      <c r="L16" s="6">
        <f t="shared" si="1"/>
        <v>7.6</v>
      </c>
    </row>
    <row r="17" spans="1:12" x14ac:dyDescent="0.25">
      <c r="A17" s="1" t="s">
        <v>25</v>
      </c>
      <c r="B17" s="2">
        <v>7</v>
      </c>
      <c r="C17" s="2">
        <v>7</v>
      </c>
      <c r="D17" s="2">
        <v>9</v>
      </c>
      <c r="E17" s="2">
        <v>9</v>
      </c>
      <c r="F17" s="5" t="s">
        <v>62</v>
      </c>
      <c r="G17" s="2">
        <v>7</v>
      </c>
      <c r="H17" s="63"/>
      <c r="I17" s="63"/>
      <c r="J17" s="63"/>
      <c r="K17" s="5">
        <f t="shared" si="0"/>
        <v>39</v>
      </c>
      <c r="L17" s="6">
        <f t="shared" si="1"/>
        <v>7.8</v>
      </c>
    </row>
    <row r="18" spans="1:12" x14ac:dyDescent="0.25">
      <c r="A18" s="1" t="s">
        <v>18</v>
      </c>
      <c r="B18" s="5" t="s">
        <v>62</v>
      </c>
      <c r="C18" s="2">
        <v>9</v>
      </c>
      <c r="D18" s="2">
        <v>7</v>
      </c>
      <c r="E18" s="5">
        <v>9</v>
      </c>
      <c r="F18" s="2">
        <v>8</v>
      </c>
      <c r="G18" s="63"/>
      <c r="H18" s="63"/>
      <c r="I18" s="63"/>
      <c r="J18" s="63"/>
      <c r="K18" s="5">
        <f t="shared" si="0"/>
        <v>33</v>
      </c>
      <c r="L18" s="6">
        <f t="shared" si="1"/>
        <v>8.25</v>
      </c>
    </row>
    <row r="19" spans="1:12" x14ac:dyDescent="0.25">
      <c r="A19" s="1" t="s">
        <v>17</v>
      </c>
      <c r="B19" s="5" t="s">
        <v>62</v>
      </c>
      <c r="C19" s="2">
        <v>7</v>
      </c>
      <c r="D19" s="2">
        <v>9</v>
      </c>
      <c r="E19" s="2">
        <v>9</v>
      </c>
      <c r="F19" s="5">
        <v>8</v>
      </c>
      <c r="G19" s="65"/>
      <c r="H19" s="2">
        <v>9</v>
      </c>
      <c r="I19" s="63"/>
      <c r="J19" s="63"/>
      <c r="K19" s="5">
        <f t="shared" si="0"/>
        <v>42</v>
      </c>
      <c r="L19" s="6">
        <f t="shared" si="1"/>
        <v>8.4</v>
      </c>
    </row>
    <row r="20" spans="1:12" x14ac:dyDescent="0.25">
      <c r="A20" s="1" t="s">
        <v>20</v>
      </c>
      <c r="B20" s="2">
        <v>7</v>
      </c>
      <c r="C20" s="2">
        <v>9</v>
      </c>
      <c r="D20" s="2">
        <v>8</v>
      </c>
      <c r="E20" s="5" t="s">
        <v>62</v>
      </c>
      <c r="F20" s="2">
        <v>7</v>
      </c>
      <c r="G20" s="63"/>
      <c r="H20" s="63"/>
      <c r="I20" s="63"/>
      <c r="J20" s="63"/>
      <c r="K20" s="5">
        <f t="shared" si="0"/>
        <v>31</v>
      </c>
      <c r="L20" s="6">
        <f t="shared" si="1"/>
        <v>7.75</v>
      </c>
    </row>
    <row r="21" spans="1:12" x14ac:dyDescent="0.25">
      <c r="A21" s="1" t="s">
        <v>34</v>
      </c>
      <c r="B21" s="2">
        <v>9</v>
      </c>
      <c r="C21" s="5" t="s">
        <v>62</v>
      </c>
      <c r="D21" s="5">
        <v>8</v>
      </c>
      <c r="E21" s="2">
        <v>8</v>
      </c>
      <c r="F21" s="2">
        <v>8</v>
      </c>
      <c r="G21" s="63"/>
      <c r="H21" s="63"/>
      <c r="I21" s="63"/>
      <c r="J21" s="63"/>
      <c r="K21" s="5">
        <f t="shared" si="0"/>
        <v>33</v>
      </c>
      <c r="L21" s="6">
        <f t="shared" si="1"/>
        <v>8.25</v>
      </c>
    </row>
    <row r="22" spans="1:12" x14ac:dyDescent="0.25">
      <c r="A22" s="1" t="s">
        <v>26</v>
      </c>
      <c r="B22" s="60"/>
      <c r="C22" s="2">
        <v>9</v>
      </c>
      <c r="D22" s="5" t="s">
        <v>62</v>
      </c>
      <c r="E22" s="5">
        <v>9</v>
      </c>
      <c r="F22" s="2">
        <v>8</v>
      </c>
      <c r="G22" s="63"/>
      <c r="H22" s="2">
        <v>7</v>
      </c>
      <c r="I22" s="2">
        <v>9</v>
      </c>
      <c r="J22" s="2">
        <v>9</v>
      </c>
      <c r="K22" s="5">
        <f t="shared" si="0"/>
        <v>51</v>
      </c>
      <c r="L22" s="6">
        <f t="shared" si="1"/>
        <v>8.5</v>
      </c>
    </row>
    <row r="23" spans="1:12" x14ac:dyDescent="0.25">
      <c r="A23" s="3"/>
    </row>
    <row r="24" spans="1:12" x14ac:dyDescent="0.25">
      <c r="A24" s="1" t="s">
        <v>50</v>
      </c>
      <c r="K24" s="13">
        <f>+SUM(K3:K22)</f>
        <v>810</v>
      </c>
      <c r="L24" s="14">
        <f>+K24/COUNT(C3:J22)</f>
        <v>9.4186046511627914</v>
      </c>
    </row>
    <row r="25" spans="1:12" x14ac:dyDescent="0.25">
      <c r="A25" s="1" t="s">
        <v>63</v>
      </c>
    </row>
    <row r="26" spans="1:12" x14ac:dyDescent="0.25">
      <c r="L26" s="6">
        <f>SUM(L3:L22)/20</f>
        <v>8.0276190476190461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pane ySplit="2" topLeftCell="A3" activePane="bottomLeft" state="frozen"/>
      <selection pane="bottomLeft" activeCell="P14" sqref="P14"/>
    </sheetView>
  </sheetViews>
  <sheetFormatPr defaultColWidth="9.140625" defaultRowHeight="15" x14ac:dyDescent="0.25"/>
  <cols>
    <col min="1" max="1" width="28.42578125" style="1" customWidth="1"/>
    <col min="2" max="3" width="4.140625" style="2" bestFit="1" customWidth="1"/>
    <col min="4" max="9" width="3.5703125" style="2" customWidth="1"/>
    <col min="10" max="10" width="4.5703125" style="2" bestFit="1" customWidth="1"/>
    <col min="11" max="11" width="5.5703125" style="5" bestFit="1" customWidth="1"/>
    <col min="12" max="12" width="8.5703125" style="6" bestFit="1" customWidth="1"/>
    <col min="13" max="16384" width="9.140625" style="1"/>
  </cols>
  <sheetData>
    <row r="1" spans="1:12" x14ac:dyDescent="0.25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50"/>
    </row>
    <row r="2" spans="1:12" s="4" customFormat="1" x14ac:dyDescent="0.25">
      <c r="A2" s="51" t="s">
        <v>3</v>
      </c>
      <c r="B2" s="49">
        <v>1</v>
      </c>
      <c r="C2" s="49">
        <v>2</v>
      </c>
      <c r="D2" s="49">
        <v>3</v>
      </c>
      <c r="E2" s="49">
        <v>4</v>
      </c>
      <c r="F2" s="49">
        <v>5</v>
      </c>
      <c r="G2" s="49">
        <v>6</v>
      </c>
      <c r="H2" s="49" t="s">
        <v>41</v>
      </c>
      <c r="I2" s="49" t="s">
        <v>42</v>
      </c>
      <c r="J2" s="49" t="s">
        <v>43</v>
      </c>
      <c r="K2" s="49" t="s">
        <v>44</v>
      </c>
      <c r="L2" s="50" t="s">
        <v>52</v>
      </c>
    </row>
    <row r="3" spans="1:12" x14ac:dyDescent="0.25">
      <c r="A3" s="1" t="s">
        <v>21</v>
      </c>
      <c r="B3" s="61">
        <v>9</v>
      </c>
      <c r="C3" s="61">
        <v>9</v>
      </c>
      <c r="D3" s="61">
        <v>9</v>
      </c>
      <c r="E3" s="61">
        <v>8</v>
      </c>
      <c r="F3" s="2">
        <v>9</v>
      </c>
      <c r="G3" s="2">
        <v>9</v>
      </c>
      <c r="H3" s="2">
        <v>9</v>
      </c>
      <c r="I3" s="2">
        <v>8</v>
      </c>
      <c r="J3" s="2">
        <v>8</v>
      </c>
      <c r="K3" s="5">
        <f>SUM(B3:J3)</f>
        <v>78</v>
      </c>
      <c r="L3" s="6">
        <f t="shared" ref="L3:L22" si="0">+K3/COUNT(B3:J3)</f>
        <v>8.6666666666666661</v>
      </c>
    </row>
    <row r="4" spans="1:12" x14ac:dyDescent="0.25">
      <c r="A4" s="1" t="s">
        <v>30</v>
      </c>
      <c r="B4" s="61">
        <v>9</v>
      </c>
      <c r="C4" s="61">
        <v>9</v>
      </c>
      <c r="D4" s="61">
        <v>9</v>
      </c>
      <c r="E4" s="61">
        <v>9</v>
      </c>
      <c r="F4" s="2">
        <v>8</v>
      </c>
      <c r="G4" s="2">
        <v>8</v>
      </c>
      <c r="H4" s="63"/>
      <c r="I4" s="63"/>
      <c r="J4" s="63"/>
      <c r="K4" s="5">
        <f>SUM(B4:J4)</f>
        <v>52</v>
      </c>
      <c r="L4" s="6">
        <f t="shared" si="0"/>
        <v>8.6666666666666661</v>
      </c>
    </row>
    <row r="5" spans="1:12" x14ac:dyDescent="0.25">
      <c r="A5" s="1" t="s">
        <v>35</v>
      </c>
      <c r="B5" s="61">
        <v>9</v>
      </c>
      <c r="C5" s="61">
        <v>9</v>
      </c>
      <c r="D5" s="61">
        <v>7</v>
      </c>
      <c r="E5" s="61">
        <v>9</v>
      </c>
      <c r="F5" s="2">
        <v>8</v>
      </c>
      <c r="G5" s="2">
        <v>8</v>
      </c>
      <c r="H5" s="63"/>
      <c r="I5" s="63"/>
      <c r="J5" s="63"/>
      <c r="K5" s="5">
        <f t="shared" ref="K5:K22" si="1">SUM(B5:J5)</f>
        <v>50</v>
      </c>
      <c r="L5" s="6">
        <f t="shared" si="0"/>
        <v>8.3333333333333339</v>
      </c>
    </row>
    <row r="6" spans="1:12" x14ac:dyDescent="0.25">
      <c r="A6" s="1" t="s">
        <v>22</v>
      </c>
      <c r="B6" s="61">
        <v>8</v>
      </c>
      <c r="C6" s="61">
        <v>9</v>
      </c>
      <c r="D6" s="61">
        <v>8</v>
      </c>
      <c r="E6" s="61">
        <v>8</v>
      </c>
      <c r="F6" s="2">
        <v>9</v>
      </c>
      <c r="G6" s="2">
        <v>9</v>
      </c>
      <c r="H6" s="63"/>
      <c r="I6" s="63"/>
      <c r="J6" s="63"/>
      <c r="K6" s="5">
        <f t="shared" si="1"/>
        <v>51</v>
      </c>
      <c r="L6" s="6">
        <f t="shared" si="0"/>
        <v>8.5</v>
      </c>
    </row>
    <row r="7" spans="1:12" x14ac:dyDescent="0.25">
      <c r="A7" s="1" t="s">
        <v>29</v>
      </c>
      <c r="B7" s="61">
        <v>9</v>
      </c>
      <c r="C7" s="61">
        <v>9</v>
      </c>
      <c r="D7" s="61">
        <v>9</v>
      </c>
      <c r="E7" s="61">
        <v>8</v>
      </c>
      <c r="F7" s="2">
        <v>8</v>
      </c>
      <c r="G7" s="2">
        <v>8</v>
      </c>
      <c r="H7" s="63"/>
      <c r="I7" s="63"/>
      <c r="J7" s="63"/>
      <c r="K7" s="5">
        <f t="shared" si="1"/>
        <v>51</v>
      </c>
      <c r="L7" s="6">
        <f t="shared" si="0"/>
        <v>8.5</v>
      </c>
    </row>
    <row r="8" spans="1:12" x14ac:dyDescent="0.25">
      <c r="A8" s="1" t="s">
        <v>19</v>
      </c>
      <c r="B8" s="61">
        <v>8</v>
      </c>
      <c r="C8" s="61">
        <v>9</v>
      </c>
      <c r="D8" s="61">
        <v>7</v>
      </c>
      <c r="E8" s="61">
        <v>9</v>
      </c>
      <c r="F8" s="2">
        <v>10</v>
      </c>
      <c r="G8" s="2">
        <v>9</v>
      </c>
      <c r="H8" s="63"/>
      <c r="I8" s="63"/>
      <c r="J8" s="63"/>
      <c r="K8" s="5">
        <f t="shared" si="1"/>
        <v>52</v>
      </c>
      <c r="L8" s="6">
        <f t="shared" si="0"/>
        <v>8.6666666666666661</v>
      </c>
    </row>
    <row r="9" spans="1:12" x14ac:dyDescent="0.25">
      <c r="A9" s="1" t="s">
        <v>32</v>
      </c>
      <c r="B9" s="61">
        <v>9</v>
      </c>
      <c r="C9" s="61">
        <v>9</v>
      </c>
      <c r="D9" s="61">
        <v>8</v>
      </c>
      <c r="E9" s="61">
        <v>9</v>
      </c>
      <c r="F9" s="2">
        <v>8</v>
      </c>
      <c r="G9" s="2">
        <v>8</v>
      </c>
      <c r="H9" s="63"/>
      <c r="I9" s="63"/>
      <c r="J9" s="63"/>
      <c r="K9" s="5">
        <f t="shared" si="1"/>
        <v>51</v>
      </c>
      <c r="L9" s="6">
        <f t="shared" si="0"/>
        <v>8.5</v>
      </c>
    </row>
    <row r="10" spans="1:12" x14ac:dyDescent="0.25">
      <c r="A10" s="1" t="s">
        <v>16</v>
      </c>
      <c r="B10" s="61">
        <v>9</v>
      </c>
      <c r="C10" s="61">
        <v>7</v>
      </c>
      <c r="D10" s="61">
        <v>7</v>
      </c>
      <c r="E10" s="61">
        <v>9</v>
      </c>
      <c r="F10" s="2">
        <v>6</v>
      </c>
      <c r="G10" s="2">
        <v>7</v>
      </c>
      <c r="H10" s="63"/>
      <c r="I10" s="63"/>
      <c r="J10" s="63"/>
      <c r="K10" s="5">
        <f t="shared" si="1"/>
        <v>45</v>
      </c>
      <c r="L10" s="6">
        <f t="shared" si="0"/>
        <v>7.5</v>
      </c>
    </row>
    <row r="11" spans="1:12" x14ac:dyDescent="0.25">
      <c r="A11" s="1" t="s">
        <v>24</v>
      </c>
      <c r="B11" s="61">
        <v>9</v>
      </c>
      <c r="C11" s="61">
        <v>8</v>
      </c>
      <c r="D11" s="61">
        <v>9</v>
      </c>
      <c r="E11" s="61">
        <v>8</v>
      </c>
      <c r="F11" s="2">
        <v>8</v>
      </c>
      <c r="G11" s="2">
        <v>6</v>
      </c>
      <c r="H11" s="2">
        <v>9</v>
      </c>
      <c r="I11" s="2">
        <v>9</v>
      </c>
      <c r="J11" s="2">
        <v>8</v>
      </c>
      <c r="K11" s="5">
        <f t="shared" si="1"/>
        <v>74</v>
      </c>
      <c r="L11" s="6">
        <f t="shared" si="0"/>
        <v>8.2222222222222214</v>
      </c>
    </row>
    <row r="12" spans="1:12" x14ac:dyDescent="0.25">
      <c r="A12" s="1" t="s">
        <v>15</v>
      </c>
      <c r="B12" s="61">
        <v>9</v>
      </c>
      <c r="C12" s="61">
        <v>9</v>
      </c>
      <c r="D12" s="61">
        <v>8</v>
      </c>
      <c r="E12" s="61">
        <v>8</v>
      </c>
      <c r="F12" s="2">
        <v>9</v>
      </c>
      <c r="G12" s="2">
        <v>7</v>
      </c>
      <c r="H12" s="2">
        <v>9</v>
      </c>
      <c r="I12" s="63"/>
      <c r="J12" s="63"/>
      <c r="K12" s="5">
        <f t="shared" si="1"/>
        <v>59</v>
      </c>
      <c r="L12" s="6">
        <f t="shared" si="0"/>
        <v>8.4285714285714288</v>
      </c>
    </row>
    <row r="13" spans="1:12" x14ac:dyDescent="0.25">
      <c r="A13" s="1" t="s">
        <v>31</v>
      </c>
      <c r="B13" s="61">
        <v>6</v>
      </c>
      <c r="C13" s="61">
        <v>9</v>
      </c>
      <c r="D13" s="61">
        <v>7</v>
      </c>
      <c r="E13" s="61">
        <v>9</v>
      </c>
      <c r="F13" s="2">
        <v>8</v>
      </c>
      <c r="G13" s="2">
        <v>8</v>
      </c>
      <c r="H13" s="2">
        <v>9</v>
      </c>
      <c r="I13" s="2">
        <v>8</v>
      </c>
      <c r="J13" s="63"/>
      <c r="K13" s="5">
        <f t="shared" si="1"/>
        <v>64</v>
      </c>
      <c r="L13" s="6">
        <f t="shared" si="0"/>
        <v>8</v>
      </c>
    </row>
    <row r="14" spans="1:12" x14ac:dyDescent="0.25">
      <c r="A14" s="1" t="s">
        <v>33</v>
      </c>
      <c r="B14" s="61">
        <v>9</v>
      </c>
      <c r="C14" s="61">
        <v>8</v>
      </c>
      <c r="D14" s="61">
        <v>9</v>
      </c>
      <c r="E14" s="61">
        <v>9</v>
      </c>
      <c r="F14" s="2">
        <v>8</v>
      </c>
      <c r="G14" s="2">
        <v>9</v>
      </c>
      <c r="H14" s="63"/>
      <c r="I14" s="63"/>
      <c r="J14" s="63"/>
      <c r="K14" s="5">
        <f t="shared" si="1"/>
        <v>52</v>
      </c>
      <c r="L14" s="6">
        <f t="shared" si="0"/>
        <v>8.6666666666666661</v>
      </c>
    </row>
    <row r="15" spans="1:12" x14ac:dyDescent="0.25">
      <c r="A15" s="1" t="s">
        <v>23</v>
      </c>
      <c r="B15" s="61">
        <v>9</v>
      </c>
      <c r="C15" s="61">
        <v>8</v>
      </c>
      <c r="D15" s="61">
        <v>8</v>
      </c>
      <c r="E15" s="61">
        <v>9</v>
      </c>
      <c r="F15" s="2">
        <v>7</v>
      </c>
      <c r="G15" s="2">
        <v>4</v>
      </c>
      <c r="H15" s="63"/>
      <c r="I15" s="63"/>
      <c r="J15" s="63"/>
      <c r="K15" s="5">
        <f t="shared" si="1"/>
        <v>45</v>
      </c>
      <c r="L15" s="6">
        <f t="shared" si="0"/>
        <v>7.5</v>
      </c>
    </row>
    <row r="16" spans="1:12" x14ac:dyDescent="0.25">
      <c r="A16" s="1" t="s">
        <v>28</v>
      </c>
      <c r="B16" s="61">
        <v>9</v>
      </c>
      <c r="C16" s="61">
        <v>9</v>
      </c>
      <c r="D16" s="61">
        <v>9</v>
      </c>
      <c r="E16" s="61">
        <v>9</v>
      </c>
      <c r="F16" s="2">
        <v>9</v>
      </c>
      <c r="G16" s="2">
        <v>3</v>
      </c>
      <c r="H16" s="2">
        <v>9</v>
      </c>
      <c r="I16" s="63"/>
      <c r="J16" s="63"/>
      <c r="K16" s="5">
        <f t="shared" si="1"/>
        <v>57</v>
      </c>
      <c r="L16" s="6">
        <f t="shared" si="0"/>
        <v>8.1428571428571423</v>
      </c>
    </row>
    <row r="17" spans="1:12" x14ac:dyDescent="0.25">
      <c r="A17" s="1" t="s">
        <v>25</v>
      </c>
      <c r="B17" s="61">
        <v>8</v>
      </c>
      <c r="C17" s="61">
        <v>9</v>
      </c>
      <c r="D17" s="61">
        <v>8</v>
      </c>
      <c r="E17" s="61">
        <v>8</v>
      </c>
      <c r="F17" s="2">
        <v>8</v>
      </c>
      <c r="G17" s="2">
        <v>9</v>
      </c>
      <c r="H17" s="2">
        <v>7</v>
      </c>
      <c r="I17" s="2">
        <v>9</v>
      </c>
      <c r="J17" s="63"/>
      <c r="K17" s="5">
        <f t="shared" si="1"/>
        <v>66</v>
      </c>
      <c r="L17" s="6">
        <f t="shared" si="0"/>
        <v>8.25</v>
      </c>
    </row>
    <row r="18" spans="1:12" x14ac:dyDescent="0.25">
      <c r="A18" s="1" t="s">
        <v>18</v>
      </c>
      <c r="B18" s="61">
        <v>8</v>
      </c>
      <c r="C18" s="61">
        <v>8</v>
      </c>
      <c r="D18" s="61">
        <v>7</v>
      </c>
      <c r="E18" s="61">
        <v>8</v>
      </c>
      <c r="F18" s="2">
        <v>9</v>
      </c>
      <c r="G18" s="2">
        <v>7</v>
      </c>
      <c r="H18" s="63"/>
      <c r="I18" s="63"/>
      <c r="J18" s="63"/>
      <c r="K18" s="5">
        <f t="shared" si="1"/>
        <v>47</v>
      </c>
      <c r="L18" s="6">
        <f t="shared" si="0"/>
        <v>7.833333333333333</v>
      </c>
    </row>
    <row r="19" spans="1:12" x14ac:dyDescent="0.25">
      <c r="A19" s="1" t="s">
        <v>17</v>
      </c>
      <c r="B19" s="61">
        <v>9</v>
      </c>
      <c r="C19" s="61">
        <v>8</v>
      </c>
      <c r="D19" s="61">
        <v>9</v>
      </c>
      <c r="E19" s="61">
        <v>9</v>
      </c>
      <c r="F19" s="2">
        <v>9</v>
      </c>
      <c r="G19" s="2">
        <v>8</v>
      </c>
      <c r="H19" s="2">
        <v>9</v>
      </c>
      <c r="I19" s="63"/>
      <c r="J19" s="63"/>
      <c r="K19" s="5">
        <f t="shared" si="1"/>
        <v>61</v>
      </c>
      <c r="L19" s="6">
        <f t="shared" si="0"/>
        <v>8.7142857142857135</v>
      </c>
    </row>
    <row r="20" spans="1:12" x14ac:dyDescent="0.25">
      <c r="A20" s="1" t="s">
        <v>20</v>
      </c>
      <c r="B20" s="61">
        <v>6</v>
      </c>
      <c r="C20" s="61">
        <v>7</v>
      </c>
      <c r="D20" s="61">
        <v>9</v>
      </c>
      <c r="E20" s="61">
        <v>9</v>
      </c>
      <c r="F20" s="2">
        <v>9</v>
      </c>
      <c r="G20" s="2">
        <v>9</v>
      </c>
      <c r="H20" s="63"/>
      <c r="I20" s="63"/>
      <c r="J20" s="63"/>
      <c r="K20" s="5">
        <f t="shared" si="1"/>
        <v>49</v>
      </c>
      <c r="L20" s="6">
        <f t="shared" si="0"/>
        <v>8.1666666666666661</v>
      </c>
    </row>
    <row r="21" spans="1:12" x14ac:dyDescent="0.25">
      <c r="A21" s="1" t="s">
        <v>34</v>
      </c>
      <c r="B21" s="61">
        <v>9</v>
      </c>
      <c r="C21" s="61">
        <v>8</v>
      </c>
      <c r="D21" s="61">
        <v>9</v>
      </c>
      <c r="E21" s="61">
        <v>9</v>
      </c>
      <c r="F21" s="2">
        <v>9</v>
      </c>
      <c r="G21" s="2">
        <v>8</v>
      </c>
      <c r="H21" s="2">
        <v>6</v>
      </c>
      <c r="I21" s="63"/>
      <c r="J21" s="63"/>
      <c r="K21" s="5">
        <f t="shared" si="1"/>
        <v>58</v>
      </c>
      <c r="L21" s="6">
        <f t="shared" si="0"/>
        <v>8.2857142857142865</v>
      </c>
    </row>
    <row r="22" spans="1:12" x14ac:dyDescent="0.25">
      <c r="A22" s="1" t="s">
        <v>26</v>
      </c>
      <c r="B22" s="61">
        <v>9</v>
      </c>
      <c r="C22" s="61">
        <v>9</v>
      </c>
      <c r="D22" s="61">
        <v>6</v>
      </c>
      <c r="E22" s="61">
        <v>9</v>
      </c>
      <c r="F22" s="2">
        <v>7</v>
      </c>
      <c r="G22" s="2">
        <v>9</v>
      </c>
      <c r="H22" s="63"/>
      <c r="I22" s="63"/>
      <c r="J22" s="63"/>
      <c r="K22" s="5">
        <f t="shared" si="1"/>
        <v>49</v>
      </c>
      <c r="L22" s="6">
        <f t="shared" si="0"/>
        <v>8.1666666666666661</v>
      </c>
    </row>
    <row r="23" spans="1:12" x14ac:dyDescent="0.25">
      <c r="A23" s="3"/>
    </row>
    <row r="24" spans="1:12" x14ac:dyDescent="0.25">
      <c r="A24" s="1" t="s">
        <v>49</v>
      </c>
      <c r="K24" s="13">
        <f>+SUM(K3:K22)</f>
        <v>1111</v>
      </c>
      <c r="L24" s="14">
        <f>+K24/COUNT(C3:J22)</f>
        <v>9.7456140350877192</v>
      </c>
    </row>
    <row r="25" spans="1:12" x14ac:dyDescent="0.25">
      <c r="A25" s="1" t="s">
        <v>50</v>
      </c>
    </row>
    <row r="26" spans="1:12" x14ac:dyDescent="0.25">
      <c r="L26" s="6">
        <f>SUM(L3:L22)/20</f>
        <v>8.2855158730158713</v>
      </c>
    </row>
    <row r="28" spans="1:12" x14ac:dyDescent="0.25">
      <c r="E28" s="2" t="s">
        <v>27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workbookViewId="0">
      <pane ySplit="2" topLeftCell="A3" activePane="bottomLeft" state="frozen"/>
      <selection pane="bottomLeft" activeCell="M24" sqref="M24"/>
    </sheetView>
  </sheetViews>
  <sheetFormatPr defaultColWidth="9.140625" defaultRowHeight="15" x14ac:dyDescent="0.25"/>
  <cols>
    <col min="1" max="1" width="22.7109375" style="1" customWidth="1"/>
    <col min="2" max="3" width="3.5703125" style="2" customWidth="1"/>
    <col min="4" max="4" width="3.7109375" style="2" bestFit="1" customWidth="1"/>
    <col min="5" max="5" width="4.5703125" style="2" bestFit="1" customWidth="1"/>
    <col min="6" max="6" width="3.5703125" style="2" customWidth="1"/>
    <col min="7" max="7" width="4.5703125" style="2" bestFit="1" customWidth="1"/>
    <col min="8" max="10" width="4.5703125" style="2" customWidth="1"/>
    <col min="11" max="11" width="4.5703125" style="2" bestFit="1" customWidth="1"/>
    <col min="12" max="12" width="5.5703125" style="5" bestFit="1" customWidth="1"/>
    <col min="13" max="13" width="8.5703125" style="6" bestFit="1" customWidth="1"/>
    <col min="14" max="16384" width="9.140625" style="1"/>
  </cols>
  <sheetData>
    <row r="1" spans="1:13" x14ac:dyDescent="0.25">
      <c r="A1" s="42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</row>
    <row r="2" spans="1:13" s="4" customFormat="1" x14ac:dyDescent="0.25">
      <c r="A2" s="46" t="s">
        <v>3</v>
      </c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44" t="s">
        <v>41</v>
      </c>
      <c r="J2" s="44" t="s">
        <v>42</v>
      </c>
      <c r="K2" s="44" t="s">
        <v>43</v>
      </c>
      <c r="L2" s="44" t="s">
        <v>44</v>
      </c>
      <c r="M2" s="45" t="s">
        <v>52</v>
      </c>
    </row>
    <row r="3" spans="1:13" x14ac:dyDescent="0.25">
      <c r="A3" s="1" t="s">
        <v>21</v>
      </c>
      <c r="B3" s="2">
        <v>8</v>
      </c>
      <c r="C3" s="2">
        <v>9</v>
      </c>
      <c r="D3" s="2">
        <v>6</v>
      </c>
      <c r="E3" s="2">
        <v>8</v>
      </c>
      <c r="F3" s="2">
        <v>9</v>
      </c>
      <c r="G3" s="2">
        <v>9</v>
      </c>
      <c r="H3" s="7">
        <v>9</v>
      </c>
      <c r="I3" s="63"/>
      <c r="J3" s="63"/>
      <c r="K3" s="63"/>
      <c r="L3" s="5">
        <f t="shared" ref="L3:L22" si="0">SUM(B3:K3)</f>
        <v>58</v>
      </c>
      <c r="M3" s="6">
        <f t="shared" ref="M3:M22" si="1">+L3/COUNT(B3:K3)</f>
        <v>8.2857142857142865</v>
      </c>
    </row>
    <row r="4" spans="1:13" x14ac:dyDescent="0.25">
      <c r="A4" s="1" t="s">
        <v>30</v>
      </c>
      <c r="B4" s="2">
        <v>9</v>
      </c>
      <c r="C4" s="2">
        <v>8</v>
      </c>
      <c r="D4" s="2">
        <v>9</v>
      </c>
      <c r="E4" s="7">
        <v>9</v>
      </c>
      <c r="F4" s="2">
        <v>9</v>
      </c>
      <c r="G4" s="2">
        <v>9</v>
      </c>
      <c r="H4" s="2">
        <v>8</v>
      </c>
      <c r="I4" s="58" t="s">
        <v>59</v>
      </c>
      <c r="J4" s="63"/>
      <c r="K4" s="63"/>
      <c r="L4" s="5">
        <f t="shared" si="0"/>
        <v>61</v>
      </c>
      <c r="M4" s="6">
        <f t="shared" si="1"/>
        <v>8.7142857142857135</v>
      </c>
    </row>
    <row r="5" spans="1:13" x14ac:dyDescent="0.25">
      <c r="A5" s="1" t="s">
        <v>35</v>
      </c>
      <c r="B5" s="2">
        <v>9</v>
      </c>
      <c r="C5" s="2">
        <v>7</v>
      </c>
      <c r="D5" s="2">
        <v>9</v>
      </c>
      <c r="E5" s="2">
        <v>8</v>
      </c>
      <c r="F5" s="2">
        <v>9</v>
      </c>
      <c r="G5" s="2">
        <v>8</v>
      </c>
      <c r="H5" s="7">
        <v>8</v>
      </c>
      <c r="I5" s="2">
        <v>8</v>
      </c>
      <c r="J5" s="2">
        <v>7</v>
      </c>
      <c r="K5" s="63"/>
      <c r="L5" s="5">
        <f t="shared" si="0"/>
        <v>73</v>
      </c>
      <c r="M5" s="6">
        <f t="shared" si="1"/>
        <v>8.1111111111111107</v>
      </c>
    </row>
    <row r="6" spans="1:13" x14ac:dyDescent="0.25">
      <c r="A6" s="1" t="s">
        <v>22</v>
      </c>
      <c r="B6" s="2">
        <v>9</v>
      </c>
      <c r="C6" s="2">
        <v>8</v>
      </c>
      <c r="D6" s="2">
        <v>9</v>
      </c>
      <c r="E6" s="2">
        <v>9</v>
      </c>
      <c r="F6" s="2">
        <v>8</v>
      </c>
      <c r="G6" s="2">
        <v>8</v>
      </c>
      <c r="H6" s="7">
        <v>9</v>
      </c>
      <c r="I6" s="63"/>
      <c r="J6" s="63"/>
      <c r="K6" s="63"/>
      <c r="L6" s="5">
        <f t="shared" si="0"/>
        <v>60</v>
      </c>
      <c r="M6" s="6">
        <f t="shared" si="1"/>
        <v>8.5714285714285712</v>
      </c>
    </row>
    <row r="7" spans="1:13" x14ac:dyDescent="0.25">
      <c r="A7" s="1" t="s">
        <v>29</v>
      </c>
      <c r="B7" s="2">
        <v>8</v>
      </c>
      <c r="C7" s="2">
        <v>9</v>
      </c>
      <c r="D7" s="2">
        <v>8</v>
      </c>
      <c r="E7" s="2">
        <v>7</v>
      </c>
      <c r="F7" s="2">
        <v>7</v>
      </c>
      <c r="G7" s="2">
        <v>8</v>
      </c>
      <c r="H7" s="7">
        <v>8</v>
      </c>
      <c r="I7" s="63"/>
      <c r="J7" s="63"/>
      <c r="K7" s="63"/>
      <c r="L7" s="5">
        <f t="shared" si="0"/>
        <v>55</v>
      </c>
      <c r="M7" s="6">
        <f t="shared" si="1"/>
        <v>7.8571428571428568</v>
      </c>
    </row>
    <row r="8" spans="1:13" x14ac:dyDescent="0.25">
      <c r="A8" s="1" t="s">
        <v>19</v>
      </c>
      <c r="B8" s="2">
        <v>8</v>
      </c>
      <c r="C8" s="2">
        <v>8</v>
      </c>
      <c r="D8" s="2">
        <v>9</v>
      </c>
      <c r="E8" s="7">
        <v>9</v>
      </c>
      <c r="F8" s="2">
        <v>8</v>
      </c>
      <c r="G8" s="58" t="s">
        <v>59</v>
      </c>
      <c r="H8" s="2">
        <v>9</v>
      </c>
      <c r="I8" s="63"/>
      <c r="J8" s="63"/>
      <c r="K8" s="63"/>
      <c r="L8" s="5">
        <f t="shared" si="0"/>
        <v>51</v>
      </c>
      <c r="M8" s="6">
        <f t="shared" si="1"/>
        <v>8.5</v>
      </c>
    </row>
    <row r="9" spans="1:13" x14ac:dyDescent="0.25">
      <c r="A9" s="1" t="s">
        <v>32</v>
      </c>
      <c r="B9" s="2">
        <v>8</v>
      </c>
      <c r="C9" s="2">
        <v>8</v>
      </c>
      <c r="D9" s="2">
        <v>9</v>
      </c>
      <c r="E9" s="2">
        <v>8</v>
      </c>
      <c r="F9" s="2">
        <v>7</v>
      </c>
      <c r="G9" s="2">
        <v>8</v>
      </c>
      <c r="H9" s="2">
        <v>8</v>
      </c>
      <c r="I9" s="63"/>
      <c r="J9" s="63"/>
      <c r="K9" s="63"/>
      <c r="L9" s="5">
        <f t="shared" si="0"/>
        <v>56</v>
      </c>
      <c r="M9" s="6">
        <f t="shared" si="1"/>
        <v>8</v>
      </c>
    </row>
    <row r="10" spans="1:13" x14ac:dyDescent="0.25">
      <c r="A10" s="1" t="s">
        <v>16</v>
      </c>
      <c r="B10" s="2">
        <v>9</v>
      </c>
      <c r="C10" s="2">
        <v>9</v>
      </c>
      <c r="D10" s="2">
        <v>9</v>
      </c>
      <c r="E10" s="2">
        <v>9</v>
      </c>
      <c r="F10" s="2">
        <v>8</v>
      </c>
      <c r="G10" s="2">
        <v>9</v>
      </c>
      <c r="H10" s="7">
        <v>9</v>
      </c>
      <c r="I10" s="63"/>
      <c r="J10" s="63"/>
      <c r="K10" s="63"/>
      <c r="L10" s="5">
        <f t="shared" si="0"/>
        <v>62</v>
      </c>
      <c r="M10" s="6">
        <f t="shared" si="1"/>
        <v>8.8571428571428577</v>
      </c>
    </row>
    <row r="11" spans="1:13" x14ac:dyDescent="0.25">
      <c r="A11" s="1" t="s">
        <v>24</v>
      </c>
      <c r="B11" s="2">
        <v>5</v>
      </c>
      <c r="C11" s="2">
        <v>7</v>
      </c>
      <c r="D11" s="2">
        <v>8</v>
      </c>
      <c r="E11" s="2">
        <v>6</v>
      </c>
      <c r="F11" s="2">
        <v>8</v>
      </c>
      <c r="G11" s="2">
        <v>7</v>
      </c>
      <c r="H11" s="7">
        <v>9</v>
      </c>
      <c r="I11" s="2">
        <v>9</v>
      </c>
      <c r="J11" s="2">
        <v>7</v>
      </c>
      <c r="K11" s="63"/>
      <c r="L11" s="5">
        <f t="shared" si="0"/>
        <v>66</v>
      </c>
      <c r="M11" s="6">
        <f t="shared" si="1"/>
        <v>7.333333333333333</v>
      </c>
    </row>
    <row r="12" spans="1:13" x14ac:dyDescent="0.25">
      <c r="A12" s="1" t="s">
        <v>15</v>
      </c>
      <c r="B12" s="2">
        <v>9</v>
      </c>
      <c r="C12" s="2">
        <v>8</v>
      </c>
      <c r="D12" s="2">
        <v>9</v>
      </c>
      <c r="E12" s="2">
        <v>8</v>
      </c>
      <c r="F12" s="2">
        <v>9</v>
      </c>
      <c r="G12" s="2">
        <v>9</v>
      </c>
      <c r="H12" s="7">
        <v>9</v>
      </c>
      <c r="I12" s="58" t="s">
        <v>59</v>
      </c>
      <c r="J12" s="2">
        <v>9</v>
      </c>
      <c r="K12" s="2">
        <v>5</v>
      </c>
      <c r="L12" s="5">
        <f t="shared" si="0"/>
        <v>75</v>
      </c>
      <c r="M12" s="6">
        <f t="shared" si="1"/>
        <v>8.3333333333333339</v>
      </c>
    </row>
    <row r="13" spans="1:13" x14ac:dyDescent="0.25">
      <c r="A13" s="1" t="s">
        <v>31</v>
      </c>
      <c r="B13" s="2">
        <v>8</v>
      </c>
      <c r="C13" s="2">
        <v>9</v>
      </c>
      <c r="D13" s="2">
        <v>8</v>
      </c>
      <c r="E13" s="7">
        <v>9</v>
      </c>
      <c r="F13" s="2">
        <v>8</v>
      </c>
      <c r="G13" s="2">
        <v>8</v>
      </c>
      <c r="H13" s="7">
        <v>9</v>
      </c>
      <c r="I13" s="58" t="s">
        <v>59</v>
      </c>
      <c r="J13" s="2">
        <v>7</v>
      </c>
      <c r="K13" s="2">
        <v>8</v>
      </c>
      <c r="L13" s="5">
        <f t="shared" si="0"/>
        <v>74</v>
      </c>
      <c r="M13" s="6">
        <f t="shared" si="1"/>
        <v>8.2222222222222214</v>
      </c>
    </row>
    <row r="14" spans="1:13" x14ac:dyDescent="0.25">
      <c r="A14" s="1" t="s">
        <v>33</v>
      </c>
      <c r="B14" s="2">
        <v>5</v>
      </c>
      <c r="C14" s="2">
        <v>8</v>
      </c>
      <c r="D14" s="2">
        <v>9</v>
      </c>
      <c r="E14" s="2">
        <v>7</v>
      </c>
      <c r="F14" s="2">
        <v>9</v>
      </c>
      <c r="G14" s="2">
        <v>9</v>
      </c>
      <c r="H14" s="2">
        <v>8</v>
      </c>
      <c r="I14" s="2">
        <v>9</v>
      </c>
      <c r="J14" s="63"/>
      <c r="K14" s="63"/>
      <c r="L14" s="5">
        <f t="shared" si="0"/>
        <v>64</v>
      </c>
      <c r="M14" s="6">
        <f t="shared" si="1"/>
        <v>8</v>
      </c>
    </row>
    <row r="15" spans="1:13" x14ac:dyDescent="0.25">
      <c r="A15" s="1" t="s">
        <v>23</v>
      </c>
      <c r="B15" s="2">
        <v>9</v>
      </c>
      <c r="C15" s="2">
        <v>9</v>
      </c>
      <c r="D15" s="2">
        <v>8</v>
      </c>
      <c r="E15" s="2">
        <v>9</v>
      </c>
      <c r="F15" s="2">
        <v>8</v>
      </c>
      <c r="G15" s="2">
        <v>8</v>
      </c>
      <c r="H15" s="2">
        <v>8</v>
      </c>
      <c r="I15" s="63"/>
      <c r="J15" s="63"/>
      <c r="K15" s="63"/>
      <c r="L15" s="5">
        <f t="shared" si="0"/>
        <v>59</v>
      </c>
      <c r="M15" s="6">
        <f t="shared" si="1"/>
        <v>8.4285714285714288</v>
      </c>
    </row>
    <row r="16" spans="1:13" x14ac:dyDescent="0.25">
      <c r="A16" s="1" t="s">
        <v>28</v>
      </c>
      <c r="B16" s="2">
        <v>9</v>
      </c>
      <c r="C16" s="2">
        <v>8</v>
      </c>
      <c r="D16" s="2">
        <v>8</v>
      </c>
      <c r="E16" s="7">
        <v>9</v>
      </c>
      <c r="F16" s="2">
        <v>8</v>
      </c>
      <c r="G16" s="2">
        <v>9</v>
      </c>
      <c r="H16" s="2">
        <v>7</v>
      </c>
      <c r="I16" s="63"/>
      <c r="J16" s="63"/>
      <c r="K16" s="63"/>
      <c r="L16" s="5">
        <f t="shared" si="0"/>
        <v>58</v>
      </c>
      <c r="M16" s="6">
        <f t="shared" si="1"/>
        <v>8.2857142857142865</v>
      </c>
    </row>
    <row r="17" spans="1:13" x14ac:dyDescent="0.25">
      <c r="A17" s="1" t="s">
        <v>25</v>
      </c>
      <c r="B17" s="2">
        <v>6</v>
      </c>
      <c r="C17" s="2">
        <v>8</v>
      </c>
      <c r="D17" s="2">
        <v>7</v>
      </c>
      <c r="E17" s="2">
        <v>9</v>
      </c>
      <c r="F17" s="2">
        <v>9</v>
      </c>
      <c r="G17" s="2">
        <v>9</v>
      </c>
      <c r="H17" s="2">
        <v>6</v>
      </c>
      <c r="I17" s="2">
        <v>7</v>
      </c>
      <c r="J17" s="63"/>
      <c r="K17" s="63"/>
      <c r="L17" s="5">
        <f t="shared" si="0"/>
        <v>61</v>
      </c>
      <c r="M17" s="6">
        <f t="shared" si="1"/>
        <v>7.625</v>
      </c>
    </row>
    <row r="18" spans="1:13" x14ac:dyDescent="0.25">
      <c r="A18" s="1" t="s">
        <v>18</v>
      </c>
      <c r="B18" s="2">
        <v>7</v>
      </c>
      <c r="C18" s="2">
        <v>8</v>
      </c>
      <c r="D18" s="2">
        <v>7</v>
      </c>
      <c r="E18" s="2">
        <v>8</v>
      </c>
      <c r="F18" s="2">
        <v>8</v>
      </c>
      <c r="G18" s="2">
        <v>9</v>
      </c>
      <c r="H18" s="7">
        <v>8</v>
      </c>
      <c r="I18" s="63"/>
      <c r="J18" s="63"/>
      <c r="K18" s="63"/>
      <c r="L18" s="5">
        <f>SUM(B18:K18)</f>
        <v>55</v>
      </c>
      <c r="M18" s="6">
        <f>+L18/COUNT(B18:K18)</f>
        <v>7.8571428571428568</v>
      </c>
    </row>
    <row r="19" spans="1:13" x14ac:dyDescent="0.25">
      <c r="A19" s="1" t="s">
        <v>17</v>
      </c>
      <c r="B19" s="2">
        <v>9</v>
      </c>
      <c r="C19" s="2">
        <v>7</v>
      </c>
      <c r="D19" s="2">
        <v>8</v>
      </c>
      <c r="E19" s="2">
        <v>8</v>
      </c>
      <c r="F19" s="2">
        <v>9</v>
      </c>
      <c r="G19" s="58" t="s">
        <v>59</v>
      </c>
      <c r="H19" s="2">
        <v>9</v>
      </c>
      <c r="I19" s="63"/>
      <c r="J19" s="63"/>
      <c r="K19" s="63"/>
      <c r="L19" s="5">
        <f t="shared" si="0"/>
        <v>50</v>
      </c>
      <c r="M19" s="6">
        <f t="shared" si="1"/>
        <v>8.3333333333333339</v>
      </c>
    </row>
    <row r="20" spans="1:13" x14ac:dyDescent="0.25">
      <c r="A20" s="1" t="s">
        <v>20</v>
      </c>
      <c r="B20" s="2">
        <v>9</v>
      </c>
      <c r="C20" s="2">
        <v>9</v>
      </c>
      <c r="D20" s="2">
        <v>9</v>
      </c>
      <c r="E20" s="2">
        <v>6</v>
      </c>
      <c r="F20" s="2">
        <v>7</v>
      </c>
      <c r="G20" s="2">
        <v>7</v>
      </c>
      <c r="H20" s="7">
        <v>8</v>
      </c>
      <c r="I20" s="58" t="s">
        <v>59</v>
      </c>
      <c r="J20" s="63"/>
      <c r="K20" s="63"/>
      <c r="L20" s="5">
        <f t="shared" si="0"/>
        <v>55</v>
      </c>
      <c r="M20" s="6">
        <f t="shared" si="1"/>
        <v>7.8571428571428568</v>
      </c>
    </row>
    <row r="21" spans="1:13" x14ac:dyDescent="0.25">
      <c r="A21" s="1" t="s">
        <v>34</v>
      </c>
      <c r="B21" s="2">
        <v>8</v>
      </c>
      <c r="C21" s="2">
        <v>9</v>
      </c>
      <c r="D21" s="2">
        <v>8</v>
      </c>
      <c r="E21" s="2">
        <v>6</v>
      </c>
      <c r="F21" s="2">
        <v>6</v>
      </c>
      <c r="G21" s="2">
        <v>8</v>
      </c>
      <c r="H21" s="7">
        <v>8</v>
      </c>
      <c r="I21" s="63"/>
      <c r="J21" s="63"/>
      <c r="K21" s="63"/>
      <c r="L21" s="5">
        <f>SUM(B21:K21)</f>
        <v>53</v>
      </c>
      <c r="M21" s="6">
        <f>+L21/COUNT(B21:K21)</f>
        <v>7.5714285714285712</v>
      </c>
    </row>
    <row r="22" spans="1:13" x14ac:dyDescent="0.25">
      <c r="A22" s="1" t="s">
        <v>26</v>
      </c>
      <c r="B22" s="2">
        <v>9</v>
      </c>
      <c r="C22" s="2">
        <v>8</v>
      </c>
      <c r="D22" s="2">
        <v>9</v>
      </c>
      <c r="E22" s="2">
        <v>8</v>
      </c>
      <c r="F22" s="2">
        <v>7</v>
      </c>
      <c r="G22" s="2">
        <v>10</v>
      </c>
      <c r="H22" s="7">
        <v>8</v>
      </c>
      <c r="I22" s="63"/>
      <c r="J22" s="63"/>
      <c r="K22" s="63"/>
      <c r="L22" s="5">
        <f t="shared" si="0"/>
        <v>59</v>
      </c>
      <c r="M22" s="6">
        <f t="shared" si="1"/>
        <v>8.4285714285714288</v>
      </c>
    </row>
    <row r="23" spans="1:13" x14ac:dyDescent="0.25">
      <c r="A23" s="3"/>
    </row>
    <row r="24" spans="1:13" x14ac:dyDescent="0.25">
      <c r="A24" s="1" t="s">
        <v>66</v>
      </c>
      <c r="L24" s="13">
        <f>+SUM(L3:L22)</f>
        <v>1205</v>
      </c>
      <c r="M24" s="14">
        <f>+L24/COUNT(B3:K22)</f>
        <v>8.1418918918918912</v>
      </c>
    </row>
    <row r="25" spans="1:13" x14ac:dyDescent="0.25">
      <c r="A25" s="1" t="s">
        <v>67</v>
      </c>
    </row>
    <row r="26" spans="1:13" x14ac:dyDescent="0.25">
      <c r="M26" s="6">
        <f>SUM(M3:M22)/20</f>
        <v>8.1586309523809533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6a1944-a727-40bb-bccb-d7d482c25e68" xsi:nil="true"/>
    <lcf76f155ced4ddcb4097134ff3c332f xmlns="a104942a-f740-4dbd-8640-886aa4262d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3767b31894687de6b497ca0ddab5477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917c3b55aa28df1a1a14ff7981e5d1c3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42665-8CA0-4C9A-B7BB-936C2B45726D}">
  <ds:schemaRefs>
    <ds:schemaRef ds:uri="http://schemas.microsoft.com/office/2006/metadata/properties"/>
    <ds:schemaRef ds:uri="http://schemas.microsoft.com/office/infopath/2007/PartnerControls"/>
    <ds:schemaRef ds:uri="6f6a1944-a727-40bb-bccb-d7d482c25e68"/>
    <ds:schemaRef ds:uri="a104942a-f740-4dbd-8640-886aa4262d44"/>
  </ds:schemaRefs>
</ds:datastoreItem>
</file>

<file path=customXml/itemProps2.xml><?xml version="1.0" encoding="utf-8"?>
<ds:datastoreItem xmlns:ds="http://schemas.openxmlformats.org/officeDocument/2006/customXml" ds:itemID="{A9B611C3-A20C-4ED5-AFC6-4EDD5F66D2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731EF-207E-4234-9067-D97B722A1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4942a-f740-4dbd-8640-886aa4262d44"/>
    <ds:schemaRef ds:uri="6f6a1944-a727-40bb-bccb-d7d482c25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of all Clubs</vt:lpstr>
      <vt:lpstr>1st Grade</vt:lpstr>
      <vt:lpstr>2nd Grade</vt:lpstr>
      <vt:lpstr>3rd Grade</vt:lpstr>
      <vt:lpstr>4th Grade</vt:lpstr>
      <vt:lpstr>5th Grade</vt:lpstr>
      <vt:lpstr>T20</vt:lpstr>
      <vt:lpstr>PG</vt:lpstr>
      <vt:lpstr>AWG</vt:lpstr>
    </vt:vector>
  </TitlesOfParts>
  <Manager/>
  <Company>NSWCA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Formica</dc:creator>
  <cp:keywords/>
  <dc:description/>
  <cp:lastModifiedBy>Sean Mantle</cp:lastModifiedBy>
  <cp:revision/>
  <dcterms:created xsi:type="dcterms:W3CDTF">2006-01-30T02:31:31Z</dcterms:created>
  <dcterms:modified xsi:type="dcterms:W3CDTF">2026-04-09T01:03:51Z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